
<file path=[Content_Types].xml><?xml version="1.0" encoding="utf-8"?>
<Types xmlns="http://schemas.openxmlformats.org/package/2006/content-types">
  <Default Extension="bin" ContentType="application/vnd.openxmlformats-officedocument.spreadsheetml.printerSettings"/>
  <Default Extension="png" ContentType="image/png"/>
  <Override PartName="/xl/charts/chart6.xml" ContentType="application/vnd.openxmlformats-officedocument.drawingml.chart+xml"/>
  <Override PartName="/xl/charts/chart7.xml" ContentType="application/vnd.openxmlformats-officedocument.drawingml.char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charts/chart4.xml" ContentType="application/vnd.openxmlformats-officedocument.drawingml.chart+xml"/>
  <Override PartName="/xl/charts/chart5.xml" ContentType="application/vnd.openxmlformats-officedocument.drawingml.chart+xml"/>
  <Override PartName="/xl/worksheets/sheet6.xml" ContentType="application/vnd.openxmlformats-officedocument.spreadsheetml.worksheet+xml"/>
  <Override PartName="/xl/worksheets/sheet7.xml" ContentType="application/vnd.openxmlformats-officedocument.spreadsheetml.worksheet+xml"/>
  <Override PartName="/xl/drawings/drawing4.xml" ContentType="application/vnd.openxmlformats-officedocument.drawing+xml"/>
  <Override PartName="/xl/drawings/drawing5.xml" ContentType="application/vnd.openxmlformats-officedocument.drawing+xml"/>
  <Override PartName="/xl/charts/chart2.xml" ContentType="application/vnd.openxmlformats-officedocument.drawingml.chart+xml"/>
  <Override PartName="/xl/charts/chart3.xml" ContentType="application/vnd.openxmlformats-officedocument.drawingml.chart+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Override PartName="/xl/calcChain.xml" ContentType="application/vnd.openxmlformats-officedocument.spreadsheetml.calcChain+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6"/>
  <workbookPr filterPrivacy="1" defaultThemeVersion="124226"/>
  <bookViews>
    <workbookView xWindow="120" yWindow="110" windowWidth="15120" windowHeight="8010" activeTab="5"/>
  </bookViews>
  <sheets>
    <sheet name="overview" sheetId="1" r:id="rId1"/>
    <sheet name="pam_goldstd" sheetId="2" r:id="rId2"/>
    <sheet name="pam_default" sheetId="3" r:id="rId3"/>
    <sheet name="hclust_ward" sheetId="4" r:id="rId4"/>
    <sheet name="bl results eval" sheetId="5" r:id="rId5"/>
    <sheet name="Munka1" sheetId="6" r:id="rId6"/>
    <sheet name="Munka2" sheetId="7" r:id="rId7"/>
  </sheets>
  <calcPr calcId="125725"/>
</workbook>
</file>

<file path=xl/calcChain.xml><?xml version="1.0" encoding="utf-8"?>
<calcChain xmlns="http://schemas.openxmlformats.org/spreadsheetml/2006/main">
  <c r="G74" i="6"/>
  <c r="H74" s="1"/>
  <c r="G73"/>
  <c r="H73" s="1"/>
  <c r="G72"/>
  <c r="H72" s="1"/>
  <c r="G71"/>
  <c r="H71" s="1"/>
  <c r="G70"/>
  <c r="H70" s="1"/>
  <c r="G69"/>
  <c r="H69" s="1"/>
  <c r="G68"/>
  <c r="H68" s="1"/>
  <c r="G67"/>
  <c r="G66"/>
  <c r="H66" s="1"/>
  <c r="G65"/>
  <c r="H65" s="1"/>
  <c r="G64"/>
  <c r="G63"/>
  <c r="H63" s="1"/>
  <c r="K129"/>
  <c r="L130"/>
  <c r="L129"/>
  <c r="H64"/>
  <c r="H135"/>
  <c r="K135" s="1"/>
  <c r="H134"/>
  <c r="J134" s="1"/>
  <c r="H133"/>
  <c r="L133" s="1"/>
  <c r="H132"/>
  <c r="J132" s="1"/>
  <c r="H131"/>
  <c r="J131" s="1"/>
  <c r="H130"/>
  <c r="K130" s="1"/>
  <c r="H129"/>
  <c r="J129" s="1"/>
  <c r="H128"/>
  <c r="L128" s="1"/>
  <c r="H127"/>
  <c r="L127" s="1"/>
  <c r="H126"/>
  <c r="J126" s="1"/>
  <c r="H125"/>
  <c r="L125" s="1"/>
  <c r="H124"/>
  <c r="K124" s="1"/>
  <c r="G96"/>
  <c r="G95"/>
  <c r="G94"/>
  <c r="G93"/>
  <c r="G92"/>
  <c r="G91"/>
  <c r="G90"/>
  <c r="G89"/>
  <c r="G88"/>
  <c r="G87"/>
  <c r="G86"/>
  <c r="G85"/>
  <c r="H67"/>
  <c r="J135" l="1"/>
  <c r="K128"/>
  <c r="J128"/>
  <c r="L132"/>
  <c r="J127"/>
  <c r="L131"/>
  <c r="L124"/>
  <c r="K131"/>
  <c r="K127"/>
  <c r="J125"/>
  <c r="J133"/>
  <c r="K126"/>
  <c r="K132"/>
  <c r="J124"/>
  <c r="K125"/>
  <c r="K133"/>
  <c r="L135"/>
  <c r="K134"/>
  <c r="J130"/>
  <c r="L126"/>
  <c r="L134"/>
</calcChain>
</file>

<file path=xl/sharedStrings.xml><?xml version="1.0" encoding="utf-8"?>
<sst xmlns="http://schemas.openxmlformats.org/spreadsheetml/2006/main" count="1601" uniqueCount="1033">
  <si>
    <r>
      <t xml:space="preserve">Experimental parameters and codes: </t>
    </r>
    <r>
      <rPr>
        <sz val="11"/>
        <color rgb="FF000000"/>
        <rFont val="Calibri"/>
        <family val="2"/>
        <charset val="238"/>
        <scheme val="minor"/>
      </rPr>
      <t xml:space="preserve"> </t>
    </r>
  </si>
  <si>
    <t xml:space="preserve">bl/oc </t>
  </si>
  <si>
    <t xml:space="preserve">baseline vs outcome or longitudinal data </t>
  </si>
  <si>
    <t xml:space="preserve">shifts focus between ‘phenotyping’ and ‘trajectory analysis’ </t>
  </si>
  <si>
    <t xml:space="preserve">nobc/bc </t>
  </si>
  <si>
    <t xml:space="preserve">exclusion vs inclusion of body composition (BC) data in clinical variables;  nobc: age, sex, BMI; BC: nobc + fat, vat (?) </t>
  </si>
  <si>
    <t xml:space="preserve">at the moment, the exact BC to include is not defined, but should be consensual, constant, and annotated. Suggesting using fat% and VAT.  </t>
  </si>
  <si>
    <t xml:space="preserve">vw/bw </t>
  </si>
  <si>
    <t xml:space="preserve">variable-wise vs block-wise weighting during distance matrix hybridization </t>
  </si>
  <si>
    <t xml:space="preserve">modifies the magnitude of influence of different variables in clustering </t>
  </si>
  <si>
    <t>bl_nobc_vw</t>
  </si>
  <si>
    <t>bl_nobc_bw</t>
  </si>
  <si>
    <t>bl_bc_vw</t>
  </si>
  <si>
    <t>bl_bc_bw</t>
  </si>
  <si>
    <t>oc_nobc_vw</t>
  </si>
  <si>
    <t>oc_nobc_bw</t>
  </si>
  <si>
    <t>oc_bc_vw</t>
  </si>
  <si>
    <t>oc_bc_bw</t>
  </si>
  <si>
    <t>matrix done</t>
  </si>
  <si>
    <t>n</t>
  </si>
  <si>
    <t>y</t>
  </si>
  <si>
    <t>pam_goldst: K-medoids clustering 'gold standard' method</t>
  </si>
  <si>
    <t>method=pam</t>
  </si>
  <si>
    <t>init=k-medoids++</t>
  </si>
  <si>
    <t>10 iterations over 10 random seeds</t>
  </si>
  <si>
    <t>pam_default: K-medoids clustering with default settings</t>
  </si>
  <si>
    <t>method=alternating</t>
  </si>
  <si>
    <t>init=heuristic</t>
  </si>
  <si>
    <t>no init iterations, first medoids are deterministic</t>
  </si>
  <si>
    <t>--- Definitive Medoid Mapping for Best Result (k=10) --- Cluster 0: Medoid Record ID = 1294CD42A682D Cluster 1: Medoid Record ID = 126E5242A682D Cluster 2: Medoid Record ID = 1362E042A682D Cluster 3: Medoid Record ID = 12A50542A682D Cluster 4: Medoid Record ID = 12BBF742A682D Cluster 5: Medoid Record ID = 1286CF42A682D Cluster 6: Medoid Record ID = 12810B42A682D Cluster 7: Medoid Record ID = 128F3D42A682D Cluster 8: Medoid Record ID = 10A53B42A682D Cluster 9: Medoid Record ID = 12AC1642A682D</t>
  </si>
  <si>
    <t>pam_default</t>
  </si>
  <si>
    <t>--- Definitive Medoid Mapping for Best Result (k=5) --- Cluster 0: Medoid Record ID = 12BDA442A682D Cluster 1: Medoid Record ID = 12787642A682D Cluster 2: Medoid Record ID = 1162FC42A682D Cluster 3: Medoid Record ID = 136C2142A682D Cluster 4: Medoid Record ID = 12AF3142A682D</t>
  </si>
  <si>
    <t xml:space="preserve">additionally: </t>
  </si>
  <si>
    <t xml:space="preserve">jaccard_wgc: </t>
  </si>
  <si>
    <t>only using the WGC Jaccard matrix in clustering - no clinical data added</t>
  </si>
  <si>
    <t>jaccard_wgc</t>
  </si>
  <si>
    <t>hclust_ward: hierarchical clustering with Ward's linkage</t>
  </si>
  <si>
    <t>linkage=ward</t>
  </si>
  <si>
    <t>hclust_ward</t>
  </si>
  <si>
    <t>best DB score at k = 2</t>
  </si>
  <si>
    <t>Medoid-to-Cluster Map for k=2: {np.int64(0): '101ECB42A682D', np.int64(1): '12C64442A682D'} Best run for k=2 found with seed=0 (Inertia: 1610.70) Medoid-to-Cluster Map for k=3: {np.int64(0): '10222942A682D', np.int64(1): '12C64442A682D', np.int64(2): '101ECB42A682D'} Best run for k=3 found with seed=0 (Inertia: 1337.70) Medoid-to-Cluster Map for k=4: {np.int64(0): '12711642A682D', np.int64(1): '11A61042A682D', np.int64(2): '108E2142A682D', np.int64(3): '13CCC842A682D'} Best run for k=4 found with seed=1 (Inertia: 1174.72) Medoid-to-Cluster Map for k=5: {np.int64(0): '12C1F142A682D', np.int64(1): '11A61042A682D', np.int64(2): '108E2142A682D', np.int64(3): '13CCC842A682D', np.int64(4): '10915142A682D'} Best run for k=5 found with seed=1 (Inertia: 1061.92) Medoid-to-Cluster Map for k=6: {np.int64(0): '108E2142A682D', np.int64(1): '10915142A682D', np.int64(2): '10722D42A682D', np.int64(3): '129B2A42A682D', np.int64(4): '126E3342A682D', np.int64(5): '136C6B42A682D'} Best run for k=6 found with seed=2 (Inertia: 968.82) Medoid-to-Cluster Map for k=7: {np.int64(0): '108E2142A682D', np.int64(1): '10915142A682D', np.int64(2): '10722D42A682D', np.int64(3): '129B2A42A682D', np.int64(4): '126E3342A682D', np.int64(5): '10852942A682D', np.int64(6): '10A26342A682D'} Best run for k=7 found with seed=2 (Inertia: 892.57) Medoid-to-Cluster Map for k=8: {np.int64(0): '108E2142A682D', np.int64(1): '139BB042A682D', np.int64(2): '10A46542A682D', np.int64(3): '10A09E42A682D', np.int64(4): '12AAE142A682D', np.int64(5): '10852942A682D', np.int64(6): '103FBE42A682D', np.int64(7): '1337A742A682D'} Best run for k=8 found with seed=0 (Inertia: 831.64) Medoid-to-Cluster Map for k=9: {np.int64(0): '108D1342A682D', np.int64(1): '139BB042A682D', np.int64(2): '10A46542A682D', np.int64(3): '108E2142A682D', np.int64(4): '12AAE142A682D', np.int64(5): '10852942A682D', np.int64(6): '103FBE42A682D', np.int64(7): '1337A742A682D', np.int64(8): '10999B42A682D'} Best run for k=9 found with seed=0 (Inertia: 775.32)</t>
  </si>
  <si>
    <t>algorithm broke, many clusters had no medoids</t>
  </si>
  <si>
    <t>best Silhouette at 5</t>
  </si>
  <si>
    <t xml:space="preserve">-- Definitive Medoid Mapping for Best Result (k=5) --- Cluster 0: Medoid Record ID = 10222942A682D Cluster 1: Medoid Record ID = 10902D42A682D Cluster 2: Medoid Record ID = 108E2142A682D Cluster 3: Medoid Record ID = 1297EF42A682D Cluster 4: Medoid Record ID = 101ECB42A682D </t>
  </si>
  <si>
    <t>--- Definitive Medoid Mapping for Best Result (k=6) --- Cluster 0: Medoid Record ID = 1294CD42A682D Cluster 1: Medoid Record ID = 13367542A682D Cluster 2: Medoid Record ID = 13413542A682D Cluster 3: Medoid Record ID = 1162FC42A682D Cluster 4: Medoid Record ID = 13D0C142A682D Cluster 5: Medoid Record ID = 13846542A682D</t>
  </si>
  <si>
    <t>5 to 7</t>
  </si>
  <si>
    <t>k=6</t>
  </si>
  <si>
    <t>k=5 to 7</t>
  </si>
  <si>
    <t>k=5-7</t>
  </si>
  <si>
    <t>k=5-6</t>
  </si>
  <si>
    <t>k=3 or 7</t>
  </si>
  <si>
    <t>k=3 or 8</t>
  </si>
  <si>
    <t>k=6-8</t>
  </si>
  <si>
    <t>k range</t>
  </si>
  <si>
    <t>best k after clinical revision</t>
  </si>
  <si>
    <t>consider?</t>
  </si>
  <si>
    <t>5 to 6</t>
  </si>
  <si>
    <t>y (but, data deleted 17Sept25)</t>
  </si>
  <si>
    <t>3 or 7</t>
  </si>
  <si>
    <t>6 to 8</t>
  </si>
  <si>
    <t>3 or 8</t>
  </si>
  <si>
    <t>comp done</t>
  </si>
  <si>
    <t>clustering done</t>
  </si>
  <si>
    <t>hybrid_matrix_bl_nobc_vw_hclust_ward</t>
  </si>
  <si>
    <t>hybrid_matrix_bl_nobc_vw_pam_goldstd</t>
  </si>
  <si>
    <t>labels db</t>
  </si>
  <si>
    <t>comp db</t>
  </si>
  <si>
    <t>pnk_db2_p2_out.sqlite</t>
  </si>
  <si>
    <t>pnk_db2_p2_cluster_pam_goldstd.sqlite</t>
  </si>
  <si>
    <t>hybrid_matrix_bl_nobc_bw_pam_goldstd</t>
  </si>
  <si>
    <t>jaccard_matrix_wgc_pam_goldstd</t>
  </si>
  <si>
    <t>clust_labels_bl_nobc_bw_pam_goldstd</t>
  </si>
  <si>
    <t>clust_labels_bl_nobc_vw_pam_goldstd</t>
  </si>
  <si>
    <t>clust_labels_jaccard_wgc_pam_goldstd</t>
  </si>
  <si>
    <t>bl_nobc_vw_pam_goldstd_k6</t>
  </si>
  <si>
    <t>bl_nobc_bw_pam_goldstd_k5</t>
  </si>
  <si>
    <t>bl_nobc_bw_pam_goldstd_k6</t>
  </si>
  <si>
    <t>bl_nobc_bw_pam_goldstd_k7</t>
  </si>
  <si>
    <t>bl_nobc_bw_pam_goldstd_k6, bl_nobc_bw_pam_goldstd_k5, bl_nobc_bw_pam_goldstd_k7</t>
  </si>
  <si>
    <t>jaccard_wgc_pam_goldstd_k6</t>
  </si>
  <si>
    <t>jaccard_matrix_wgc_pam_default</t>
  </si>
  <si>
    <t>hybrid_matrix_bl_nobc_vw_pam_default</t>
  </si>
  <si>
    <t>hybrid_matrix_bl_nobc_bw_pam_default</t>
  </si>
  <si>
    <t>clust_labels_jaccard_wgc_pam_default</t>
  </si>
  <si>
    <t>clust_labels_bl_nobc_vw_pam_default</t>
  </si>
  <si>
    <t>clust_labels_bl_nobc_bw_pam_default</t>
  </si>
  <si>
    <t>jaccard_wgc_pam_default_k5</t>
  </si>
  <si>
    <t>jaccard_wgc_pam_default_k6</t>
  </si>
  <si>
    <t xml:space="preserve">one cluster missing! </t>
  </si>
  <si>
    <t>jaccard_wgc_pam_default_k5, jaccard_wgc_pam_default_k6, jaccard_wgc_pam_default_k7</t>
  </si>
  <si>
    <t>jaccard_wgc_pam_default_k7</t>
  </si>
  <si>
    <t>again, clust 3 missing, no medoids identified!</t>
  </si>
  <si>
    <t>bl_nobc_vw_pam_default_k6</t>
  </si>
  <si>
    <t>bl_nobc_bw_pam_default_k6</t>
  </si>
  <si>
    <t>bl_nobc_bw_pam_default_k6, bl_nobc_bw_pam_default_k5</t>
  </si>
  <si>
    <t>bl_nobc_bw_pam_default_k5</t>
  </si>
  <si>
    <t>jaccard_wgc - data NA!</t>
  </si>
  <si>
    <t>jaccard_matrix_wgc_hclust_ward</t>
  </si>
  <si>
    <t>hybrid_matrix_bl_nobc_bw_hclust_ward</t>
  </si>
  <si>
    <t>clust_labels_bl_nobc_vw_hclust_ward</t>
  </si>
  <si>
    <t>clust_labels_bl_nobc_bw_hclust_ward</t>
  </si>
  <si>
    <t>pnk_db2_p2_cluster_pam_default.sqlite</t>
  </si>
  <si>
    <t>pnk_db2_p2_cluster_hclust_ward.sqlite</t>
  </si>
  <si>
    <t>jaccard_wgc_hclust_ward</t>
  </si>
  <si>
    <t>bl_nobc_bw_hclust_ward_k3</t>
  </si>
  <si>
    <t>bl_nobc_bw_hclust_ward_k8</t>
  </si>
  <si>
    <t>bl_nobc_bw_hclust_ward_k3, bl_nobc_bw_hclust_ward_k8</t>
  </si>
  <si>
    <t>bl_nobc_vw_hclust_ward_k6</t>
  </si>
  <si>
    <t>bl_nobc_vw_hclust_ward_k7</t>
  </si>
  <si>
    <t>bl_nobc_vw_hclust_ward_k8</t>
  </si>
  <si>
    <t>bl_nobc_vw_hclust_ward_k6, bl_nobc_vw_hclust_ward_k7, bl_nobc_vw_hclust_ward_k8</t>
  </si>
  <si>
    <t>y, AND see 7 with other methods</t>
  </si>
  <si>
    <t>grouping reasonable</t>
  </si>
  <si>
    <t>metrics defensible</t>
  </si>
  <si>
    <t>outcome/not included variable differences significant</t>
  </si>
  <si>
    <t>+</t>
  </si>
  <si>
    <t>(-) 6/12</t>
  </si>
  <si>
    <t>(-) 4/9</t>
  </si>
  <si>
    <t>(+) 8/8</t>
  </si>
  <si>
    <t>-</t>
  </si>
  <si>
    <t>5 (6 and on have missing medoids, empty clusters)</t>
  </si>
  <si>
    <t>verdict</t>
  </si>
  <si>
    <t>focus on the two extremes, Jaccard and block-wise</t>
  </si>
  <si>
    <t>see k 6 and 7, more in-depth clinical evaluation</t>
  </si>
  <si>
    <t>see cleanliness, clinical relevance and separation of clusters</t>
  </si>
  <si>
    <t>(+) different from goldstd in some aspects like separation of two None groups, by gender, but largely comparable patterns</t>
  </si>
  <si>
    <t>(-) not bad but separates injury and inactivity, worse than others</t>
  </si>
  <si>
    <t>(+) most consistent overall</t>
  </si>
  <si>
    <t>(+) 7/9</t>
  </si>
  <si>
    <t>keep bw-k6 as a backup candidate</t>
  </si>
  <si>
    <t>metrics and separation is good although groupings are a bit different</t>
  </si>
  <si>
    <t>and, algorithm is less robust, less defensible</t>
  </si>
  <si>
    <t>?</t>
  </si>
  <si>
    <t>(+) 6/9</t>
  </si>
  <si>
    <t>backup</t>
  </si>
  <si>
    <t>keep bw-k3 as a backup option</t>
  </si>
  <si>
    <t>not very good and very different from other layouts</t>
  </si>
  <si>
    <t>but can be applied in a low-k narrative if nothing else works</t>
  </si>
  <si>
    <t>ALGORITHM: k-medoids with partitioning around medoids, init=k-medoids++ over 10 random seeds</t>
  </si>
  <si>
    <t>Variable</t>
  </si>
  <si>
    <t>p-value</t>
  </si>
  <si>
    <t>Test_Used</t>
  </si>
  <si>
    <t>N (sample size)</t>
  </si>
  <si>
    <t>572</t>
  </si>
  <si>
    <t>376</t>
  </si>
  <si>
    <t>458</t>
  </si>
  <si>
    <t>474</t>
  </si>
  <si>
    <t>276</t>
  </si>
  <si>
    <t>307</t>
  </si>
  <si>
    <t>N/A</t>
  </si>
  <si>
    <t>Women's health &amp; pregnancy (y/n)</t>
  </si>
  <si>
    <t>61 (10.7%)</t>
  </si>
  <si>
    <t>19 (5.1%)</t>
  </si>
  <si>
    <t>81 (17.7%)</t>
  </si>
  <si>
    <t>474 (100.0%)</t>
  </si>
  <si>
    <t>0 (0.0%)</t>
  </si>
  <si>
    <t>17 (5.5%)</t>
  </si>
  <si>
    <t>fisher_exact</t>
  </si>
  <si>
    <t>Mental health (y/n)</t>
  </si>
  <si>
    <t>499 (87.2%)</t>
  </si>
  <si>
    <t>12 (3.2%)</t>
  </si>
  <si>
    <t>68 (14.3%)</t>
  </si>
  <si>
    <t>15 (4.9%)</t>
  </si>
  <si>
    <t>Family issues (y/n)</t>
  </si>
  <si>
    <t>68 (11.9%)</t>
  </si>
  <si>
    <t>11 (2.9%)</t>
  </si>
  <si>
    <t>15 (3.3%)</t>
  </si>
  <si>
    <t>15 (3.2%)</t>
  </si>
  <si>
    <t>20 (6.5%)</t>
  </si>
  <si>
    <t>Medication, disease, or injury (y/n)</t>
  </si>
  <si>
    <t>229 (60.9%)</t>
  </si>
  <si>
    <t>29 (6.3%)</t>
  </si>
  <si>
    <t>66 (13.9%)</t>
  </si>
  <si>
    <t>10 (3.3%)</t>
  </si>
  <si>
    <t>Physical inactivity (y/n)</t>
  </si>
  <si>
    <t>98 (17.1%)</t>
  </si>
  <si>
    <t>259 (68.9%)</t>
  </si>
  <si>
    <t>131 (28.6%)</t>
  </si>
  <si>
    <t>41 (8.6%)</t>
  </si>
  <si>
    <t>2 (0.7%)</t>
  </si>
  <si>
    <t>27 (8.8%)</t>
  </si>
  <si>
    <t>Eating habits (y/n)</t>
  </si>
  <si>
    <t>306 (53.5%)</t>
  </si>
  <si>
    <t>24 (6.4%)</t>
  </si>
  <si>
    <t>458 (100.0%)</t>
  </si>
  <si>
    <t>34 (11.1%)</t>
  </si>
  <si>
    <t>Schedule (y/n)</t>
  </si>
  <si>
    <t>62 (10.8%)</t>
  </si>
  <si>
    <t>15 (4.0%)</t>
  </si>
  <si>
    <t>47 (10.3%)</t>
  </si>
  <si>
    <t>9 (1.9%)</t>
  </si>
  <si>
    <t>14 (4.6%)</t>
  </si>
  <si>
    <t>Smoking cessation (y/n)</t>
  </si>
  <si>
    <t>9 (2.4%)</t>
  </si>
  <si>
    <t>13 (2.8%)</t>
  </si>
  <si>
    <t>38 (8.0%)</t>
  </si>
  <si>
    <t>22 (7.2%)</t>
  </si>
  <si>
    <t>Treatment discontinuation or relapse (y/n)</t>
  </si>
  <si>
    <t>82 (14.3%)</t>
  </si>
  <si>
    <t>34 (9.0%)</t>
  </si>
  <si>
    <t>33 (7.2%)</t>
  </si>
  <si>
    <t>39 (8.2%)</t>
  </si>
  <si>
    <t>128 (41.7%)</t>
  </si>
  <si>
    <t>Pandemic (y/n)</t>
  </si>
  <si>
    <t>55 (9.6%)</t>
  </si>
  <si>
    <t>40 (10.6%)</t>
  </si>
  <si>
    <t>41 (9.0%)</t>
  </si>
  <si>
    <t>28 (5.9%)</t>
  </si>
  <si>
    <t>1 (0.4%)</t>
  </si>
  <si>
    <t>149 (48.5%)</t>
  </si>
  <si>
    <t>Lifestyle, circumstances (y/n)</t>
  </si>
  <si>
    <t>88 (15.4%)</t>
  </si>
  <si>
    <t>42 (11.2%)</t>
  </si>
  <si>
    <t>76 (16.6%)</t>
  </si>
  <si>
    <t>24 (5.1%)</t>
  </si>
  <si>
    <t>151 (49.2%)</t>
  </si>
  <si>
    <t>None of the above (y/n)</t>
  </si>
  <si>
    <t>276 (100.0%)</t>
  </si>
  <si>
    <t>Sex (female)</t>
  </si>
  <si>
    <t>486 (85.0%)</t>
  </si>
  <si>
    <t>283 (75.3%)</t>
  </si>
  <si>
    <t>333 (72.7%)</t>
  </si>
  <si>
    <t>466 (98.3%)</t>
  </si>
  <si>
    <t>199 (72.1%)</t>
  </si>
  <si>
    <t>251 (81.8%)</t>
  </si>
  <si>
    <t>Age (years)</t>
  </si>
  <si>
    <t>46.15±10.05</t>
  </si>
  <si>
    <t>46.85±11.11</t>
  </si>
  <si>
    <t>46.42±10.90</t>
  </si>
  <si>
    <t>45.23±9.74</t>
  </si>
  <si>
    <t>46.99±10.51</t>
  </si>
  <si>
    <t>45.79±11.27</t>
  </si>
  <si>
    <t>kruskal_wallis</t>
  </si>
  <si>
    <t>Baseline BMI (kg/m²)</t>
  </si>
  <si>
    <t>30.12±2.92</t>
  </si>
  <si>
    <t>30.25±3.03</t>
  </si>
  <si>
    <t>29.91±2.95</t>
  </si>
  <si>
    <t>29.66±2.72</t>
  </si>
  <si>
    <t>30.25±3.20</t>
  </si>
  <si>
    <t>30.37±3.03</t>
  </si>
  <si>
    <t>Baseline weight (kg)</t>
  </si>
  <si>
    <t>82.27±11.09</t>
  </si>
  <si>
    <t>84.24±13.50</t>
  </si>
  <si>
    <t>83.28±12.67</t>
  </si>
  <si>
    <t>78.99±9.33</t>
  </si>
  <si>
    <t>85.16±14.44</t>
  </si>
  <si>
    <t>83.15±12.77</t>
  </si>
  <si>
    <t>Total Weight Loss (%)</t>
  </si>
  <si>
    <t>-9.16±6.83</t>
  </si>
  <si>
    <t>-9.52±6.68</t>
  </si>
  <si>
    <t>-8.79±7.21</t>
  </si>
  <si>
    <t>-9.54±6.71</t>
  </si>
  <si>
    <t>-9.02±6.85</t>
  </si>
  <si>
    <t>-9.25±6.80</t>
  </si>
  <si>
    <t>BMI reduction (kg/m²)</t>
  </si>
  <si>
    <t>-2.78±2.16</t>
  </si>
  <si>
    <t>-2.90±2.15</t>
  </si>
  <si>
    <t>-2.66±2.31</t>
  </si>
  <si>
    <t>-2.82±2.07</t>
  </si>
  <si>
    <t>-2.79±2.25</t>
  </si>
  <si>
    <t>-2.83±2.20</t>
  </si>
  <si>
    <t>Dropout at 60 days (yes/no)</t>
  </si>
  <si>
    <t>241 (42.1%)</t>
  </si>
  <si>
    <t>146 (38.8%)</t>
  </si>
  <si>
    <t>216 (47.2%)</t>
  </si>
  <si>
    <t>206 (43.5%)</t>
  </si>
  <si>
    <t>139 (50.4%)</t>
  </si>
  <si>
    <t>132 (43.0%)</t>
  </si>
  <si>
    <t>Weight loss at 60 days (%)</t>
  </si>
  <si>
    <t>-10.48±3.77</t>
  </si>
  <si>
    <t>-10.07±4.11</t>
  </si>
  <si>
    <t>-10.58±4.50</t>
  </si>
  <si>
    <t>-10.32±3.97</t>
  </si>
  <si>
    <t>-10.29±4.34</t>
  </si>
  <si>
    <t>-10.18±3.76</t>
  </si>
  <si>
    <t>BMI Reduction at 60 days (kg/m²)</t>
  </si>
  <si>
    <t>-3.17±1.21</t>
  </si>
  <si>
    <t>-3.06±1.34</t>
  </si>
  <si>
    <t>-3.20±1.53</t>
  </si>
  <si>
    <t>-3.05±1.24</t>
  </si>
  <si>
    <t>-3.16±1.41</t>
  </si>
  <si>
    <t>-3.11±1.25</t>
  </si>
  <si>
    <t>Achieved 10% weight loss (yes/no)</t>
  </si>
  <si>
    <t>276 (48.3%)</t>
  </si>
  <si>
    <t>184 (48.9%)</t>
  </si>
  <si>
    <t>212 (46.3%)</t>
  </si>
  <si>
    <t>235 (49.6%)</t>
  </si>
  <si>
    <t>125 (45.3%)</t>
  </si>
  <si>
    <t>154 (50.2%)</t>
  </si>
  <si>
    <t>Days to 10% weight loss</t>
  </si>
  <si>
    <t>51.78±26.25</t>
  </si>
  <si>
    <t>52.85±34.16</t>
  </si>
  <si>
    <t>52.23±44.49</t>
  </si>
  <si>
    <t>53.42±28.04</t>
  </si>
  <si>
    <t>52.81±31.24</t>
  </si>
  <si>
    <t>52.82±23.06</t>
  </si>
  <si>
    <t>Total follow-up (days)</t>
  </si>
  <si>
    <t>107.68±104.20</t>
  </si>
  <si>
    <t>111.93±105.04</t>
  </si>
  <si>
    <t>104.71±117.73</t>
  </si>
  <si>
    <t>107.50±112.00</t>
  </si>
  <si>
    <t>101.37±113.48</t>
  </si>
  <si>
    <t>120.02±120.65</t>
  </si>
  <si>
    <t>2. DISTANCE MATRIX: Jaccard distance of WGCs only, no clinical variables included</t>
  </si>
  <si>
    <t>1. DISTANCE MATRIX: Hybrid distance matrix of WGCs and clinical variables (age, sex, baseline BMI) where both blocks of variables have an equal influence in distance calculations</t>
  </si>
  <si>
    <t>1A k = 7</t>
  </si>
  <si>
    <t>2A k=7</t>
  </si>
  <si>
    <t>595</t>
  </si>
  <si>
    <t>321</t>
  </si>
  <si>
    <t>288</t>
  </si>
  <si>
    <t>478</t>
  </si>
  <si>
    <t>152</t>
  </si>
  <si>
    <t>353</t>
  </si>
  <si>
    <t>59 (9.9%)</t>
  </si>
  <si>
    <t>19 (5.9%)</t>
  </si>
  <si>
    <t>59 (20.5%)</t>
  </si>
  <si>
    <t>478 (100.0%)</t>
  </si>
  <si>
    <t>37 (10.5%)</t>
  </si>
  <si>
    <t>468 (78.7%)</t>
  </si>
  <si>
    <t>12 (3.7%)</t>
  </si>
  <si>
    <t>71 (14.9%)</t>
  </si>
  <si>
    <t>19 (12.5%)</t>
  </si>
  <si>
    <t>24 (6.8%)</t>
  </si>
  <si>
    <t>69 (11.6%)</t>
  </si>
  <si>
    <t>9 (2.8%)</t>
  </si>
  <si>
    <t>10 (3.5%)</t>
  </si>
  <si>
    <t>15 (3.1%)</t>
  </si>
  <si>
    <t>10 (6.6%)</t>
  </si>
  <si>
    <t>16 (4.5%)</t>
  </si>
  <si>
    <t>63 (10.6%)</t>
  </si>
  <si>
    <t>214 (66.7%)</t>
  </si>
  <si>
    <t>30 (10.4%)</t>
  </si>
  <si>
    <t>68 (14.2%)</t>
  </si>
  <si>
    <t>18 (11.8%)</t>
  </si>
  <si>
    <t>9 (2.5%)</t>
  </si>
  <si>
    <t>73 (12.3%)</t>
  </si>
  <si>
    <t>217 (67.6%)</t>
  </si>
  <si>
    <t>37 (7.7%)</t>
  </si>
  <si>
    <t>22 (14.5%)</t>
  </si>
  <si>
    <t>207 (58.6%)</t>
  </si>
  <si>
    <t>291 (48.9%)</t>
  </si>
  <si>
    <t>22 (6.9%)</t>
  </si>
  <si>
    <t>288 (100.0%)</t>
  </si>
  <si>
    <t>221 (62.6%)</t>
  </si>
  <si>
    <t>60 (10.1%)</t>
  </si>
  <si>
    <t>31 (10.8%)</t>
  </si>
  <si>
    <t>8 (1.7%)</t>
  </si>
  <si>
    <t>3 (2.0%)</t>
  </si>
  <si>
    <t>36 (10.2%)</t>
  </si>
  <si>
    <t>66 (11.1%)</t>
  </si>
  <si>
    <t>8 (2.5%)</t>
  </si>
  <si>
    <t>11 (3.8%)</t>
  </si>
  <si>
    <t>38 (7.9%)</t>
  </si>
  <si>
    <t>14 (9.2%)</t>
  </si>
  <si>
    <t>6 (1.7%)</t>
  </si>
  <si>
    <t>138 (23.2%)</t>
  </si>
  <si>
    <t>33 (10.3%)</t>
  </si>
  <si>
    <t>34 (11.8%)</t>
  </si>
  <si>
    <t>46 (9.6%)</t>
  </si>
  <si>
    <t>16 (10.5%)</t>
  </si>
  <si>
    <t>49 (13.9%)</t>
  </si>
  <si>
    <t>38 (6.4%)</t>
  </si>
  <si>
    <t>14 (4.4%)</t>
  </si>
  <si>
    <t>24 (8.3%)</t>
  </si>
  <si>
    <t>34 (7.1%)</t>
  </si>
  <si>
    <t>152 (100.0%)</t>
  </si>
  <si>
    <t>51 (14.4%)</t>
  </si>
  <si>
    <t>71 (11.9%)</t>
  </si>
  <si>
    <t>13 (4.0%)</t>
  </si>
  <si>
    <t>25 (5.2%)</t>
  </si>
  <si>
    <t>253 (71.7%)</t>
  </si>
  <si>
    <t>508 (85.4%)</t>
  </si>
  <si>
    <t>241 (75.1%)</t>
  </si>
  <si>
    <t>225 (78.1%)</t>
  </si>
  <si>
    <t>470 (98.3%)</t>
  </si>
  <si>
    <t>117 (77.0%)</t>
  </si>
  <si>
    <t>258 (73.1%)</t>
  </si>
  <si>
    <t>46.34±9.98</t>
  </si>
  <si>
    <t>47.37±10.68</t>
  </si>
  <si>
    <t>47.01±11.06</t>
  </si>
  <si>
    <t>48.17±11.66</t>
  </si>
  <si>
    <t>43.96±11.01</t>
  </si>
  <si>
    <t>30.20±2.97</t>
  </si>
  <si>
    <t>30.31±3.08</t>
  </si>
  <si>
    <t>29.86±2.98</t>
  </si>
  <si>
    <t>29.68±2.74</t>
  </si>
  <si>
    <t>30.32±2.95</t>
  </si>
  <si>
    <t>29.99±2.87</t>
  </si>
  <si>
    <t>82.31±11.46</t>
  </si>
  <si>
    <t>84.41±13.68</t>
  </si>
  <si>
    <t>82.23±11.76</t>
  </si>
  <si>
    <t>78.94±9.19</t>
  </si>
  <si>
    <t>83.55±12.70</t>
  </si>
  <si>
    <t>84.02±13.04</t>
  </si>
  <si>
    <t>-9.24±6.83</t>
  </si>
  <si>
    <t>-9.50±6.75</t>
  </si>
  <si>
    <t>-8.91±7.41</t>
  </si>
  <si>
    <t>-9.47±6.69</t>
  </si>
  <si>
    <t>-9.99±6.86</t>
  </si>
  <si>
    <t>-8.63±6.71</t>
  </si>
  <si>
    <t>-2.81±2.17</t>
  </si>
  <si>
    <t>-2.91±2.18</t>
  </si>
  <si>
    <t>-2.68±2.35</t>
  </si>
  <si>
    <t>-2.81±2.07</t>
  </si>
  <si>
    <t>-3.06±2.30</t>
  </si>
  <si>
    <t>-2.61±2.11</t>
  </si>
  <si>
    <t>249 (41.8%)</t>
  </si>
  <si>
    <t>130 (40.5%)</t>
  </si>
  <si>
    <t>142 (49.3%)</t>
  </si>
  <si>
    <t>210 (43.9%)</t>
  </si>
  <si>
    <t>62 (40.8%)</t>
  </si>
  <si>
    <t>148 (41.9%)</t>
  </si>
  <si>
    <t>-10.46±3.74</t>
  </si>
  <si>
    <t>-9.94±4.13</t>
  </si>
  <si>
    <t>-10.45±4.51</t>
  </si>
  <si>
    <t>-10.29±3.96</t>
  </si>
  <si>
    <t>-10.49±4.04</t>
  </si>
  <si>
    <t>-10.46±4.11</t>
  </si>
  <si>
    <t>-3.18±1.20</t>
  </si>
  <si>
    <t>-3.04±1.37</t>
  </si>
  <si>
    <t>-3.15±1.50</t>
  </si>
  <si>
    <t>-3.22±1.34</t>
  </si>
  <si>
    <t>-3.14±1.37</t>
  </si>
  <si>
    <t>289 (48.6%)</t>
  </si>
  <si>
    <t>155 (48.3%)</t>
  </si>
  <si>
    <t>128 (44.4%)</t>
  </si>
  <si>
    <t>235 (49.2%)</t>
  </si>
  <si>
    <t>81 (53.3%)</t>
  </si>
  <si>
    <t>173 (49.0%)</t>
  </si>
  <si>
    <t>52.20±26.10</t>
  </si>
  <si>
    <t>53.75±35.92</t>
  </si>
  <si>
    <t>50.08±25.50</t>
  </si>
  <si>
    <t>53.75±28.17</t>
  </si>
  <si>
    <t>49.56±20.09</t>
  </si>
  <si>
    <t>53.75±47.54</t>
  </si>
  <si>
    <t>108.30±107.31</t>
  </si>
  <si>
    <t>111.32±106.26</t>
  </si>
  <si>
    <t>102.35±122.73</t>
  </si>
  <si>
    <t>107.42±112.16</t>
  </si>
  <si>
    <t>121.16±111.34</t>
  </si>
  <si>
    <t>113.39±112.00</t>
  </si>
  <si>
    <t>2B k = 6</t>
  </si>
  <si>
    <t>271</t>
  </si>
  <si>
    <t>500</t>
  </si>
  <si>
    <t>279</t>
  </si>
  <si>
    <t>302</t>
  </si>
  <si>
    <t>389</t>
  </si>
  <si>
    <t>443</t>
  </si>
  <si>
    <t>3 (1.1%)</t>
  </si>
  <si>
    <t>498 (99.6%)</t>
  </si>
  <si>
    <t>12 (4.0%)</t>
  </si>
  <si>
    <t>33 (11.8%)</t>
  </si>
  <si>
    <t>45 (11.6%)</t>
  </si>
  <si>
    <t>61 (13.8%)</t>
  </si>
  <si>
    <t>28 (10.3%)</t>
  </si>
  <si>
    <t>67 (13.4%)</t>
  </si>
  <si>
    <t>29 (9.6%)</t>
  </si>
  <si>
    <t>34 (12.2%)</t>
  </si>
  <si>
    <t>436 (98.4%)</t>
  </si>
  <si>
    <t>7 (2.6%)</t>
  </si>
  <si>
    <t>16 (3.2%)</t>
  </si>
  <si>
    <t>20 (6.6%)</t>
  </si>
  <si>
    <t>13 (4.7%)</t>
  </si>
  <si>
    <t>20 (5.1%)</t>
  </si>
  <si>
    <t>53 (12.0%)</t>
  </si>
  <si>
    <t>37 (13.7%)</t>
  </si>
  <si>
    <t>54 (10.8%)</t>
  </si>
  <si>
    <t>9 (3.0%)</t>
  </si>
  <si>
    <t>237 (84.9%)</t>
  </si>
  <si>
    <t>24 (6.2%)</t>
  </si>
  <si>
    <t>41 (9.3%)</t>
  </si>
  <si>
    <t>231 (85.2%)</t>
  </si>
  <si>
    <t>55 (11.0%)</t>
  </si>
  <si>
    <t>55 (18.2%)</t>
  </si>
  <si>
    <t>59 (21.1%)</t>
  </si>
  <si>
    <t>84 (21.6%)</t>
  </si>
  <si>
    <t>72 (16.3%)</t>
  </si>
  <si>
    <t>89 (32.8%)</t>
  </si>
  <si>
    <t>36 (7.2%)</t>
  </si>
  <si>
    <t>17 (5.6%)</t>
  </si>
  <si>
    <t>18 (6.5%)</t>
  </si>
  <si>
    <t>374 (96.1%)</t>
  </si>
  <si>
    <t>288 (65.0%)</t>
  </si>
  <si>
    <t>27 (10.0%)</t>
  </si>
  <si>
    <t>10 (2.0%)</t>
  </si>
  <si>
    <t>10 (3.6%)</t>
  </si>
  <si>
    <t>39 (10.0%)</t>
  </si>
  <si>
    <t>46 (10.4%)</t>
  </si>
  <si>
    <t>15 (5.5%)</t>
  </si>
  <si>
    <t>40 (8.0%)</t>
  </si>
  <si>
    <t>31 (10.3%)</t>
  </si>
  <si>
    <t>25 (9.0%)</t>
  </si>
  <si>
    <t>18 (4.6%)</t>
  </si>
  <si>
    <t>14 (3.2%)</t>
  </si>
  <si>
    <t>34 (12.5%)</t>
  </si>
  <si>
    <t>47 (9.4%)</t>
  </si>
  <si>
    <t>4 (1.4%)</t>
  </si>
  <si>
    <t>53 (17.5%)</t>
  </si>
  <si>
    <t>48 (17.2%)</t>
  </si>
  <si>
    <t>47 (12.1%)</t>
  </si>
  <si>
    <t>85 (19.2%)</t>
  </si>
  <si>
    <t>25 (9.2%)</t>
  </si>
  <si>
    <t>34 (6.8%)</t>
  </si>
  <si>
    <t>152 (50.3%)</t>
  </si>
  <si>
    <t>24 (8.6%)</t>
  </si>
  <si>
    <t>34 (8.7%)</t>
  </si>
  <si>
    <t>44 (9.9%)</t>
  </si>
  <si>
    <t>43 (15.9%)</t>
  </si>
  <si>
    <t>25 (5.0%)</t>
  </si>
  <si>
    <t>162 (53.6%)</t>
  </si>
  <si>
    <t>15 (5.4%)</t>
  </si>
  <si>
    <t>67 (17.2%)</t>
  </si>
  <si>
    <t>69 (15.6%)</t>
  </si>
  <si>
    <t>276 (98.9%)</t>
  </si>
  <si>
    <t>71 (26.2%)</t>
  </si>
  <si>
    <t>493 (98.6%)</t>
  </si>
  <si>
    <t>202 (72.4%)</t>
  </si>
  <si>
    <t>271 (89.7%)</t>
  </si>
  <si>
    <t>256 (91.8%)</t>
  </si>
  <si>
    <t>325 (83.5%)</t>
  </si>
  <si>
    <t>400 (90.3%)</t>
  </si>
  <si>
    <t>46.05±10.23</t>
  </si>
  <si>
    <t>45.36±9.87</t>
  </si>
  <si>
    <t>47.08±10.54</t>
  </si>
  <si>
    <t>45.31±11.59</t>
  </si>
  <si>
    <t>48.79±10.16</t>
  </si>
  <si>
    <t>46.33±11.15</t>
  </si>
  <si>
    <t>45.44±10.12</t>
  </si>
  <si>
    <t>31.26±3.25</t>
  </si>
  <si>
    <t>30.25±3.18</t>
  </si>
  <si>
    <t>29.29±2.92</t>
  </si>
  <si>
    <t>30.98±2.63</t>
  </si>
  <si>
    <t>29.33±2.73</t>
  </si>
  <si>
    <t>30.23±2.90</t>
  </si>
  <si>
    <t>94.12±14.30</t>
  </si>
  <si>
    <t>78.99±9.18</t>
  </si>
  <si>
    <t>85.11±14.37</t>
  </si>
  <si>
    <t>79.18±11.52</t>
  </si>
  <si>
    <t>83.15±10.16</t>
  </si>
  <si>
    <t>80.23±11.08</t>
  </si>
  <si>
    <t>81.90±10.47</t>
  </si>
  <si>
    <t>-10.25±6.83</t>
  </si>
  <si>
    <t>-9.38±6.73</t>
  </si>
  <si>
    <t>-8.98±6.83</t>
  </si>
  <si>
    <t>-8.92±6.56</t>
  </si>
  <si>
    <t>-9.34±7.01</t>
  </si>
  <si>
    <t>-8.39±7.01</t>
  </si>
  <si>
    <t>-9.38±6.91</t>
  </si>
  <si>
    <t>-3.24±2.29</t>
  </si>
  <si>
    <t>-2.78±2.06</t>
  </si>
  <si>
    <t>-2.77±2.24</t>
  </si>
  <si>
    <t>-2.63±2.07</t>
  </si>
  <si>
    <t>-2.90±2.26</t>
  </si>
  <si>
    <t>-2.49±2.21</t>
  </si>
  <si>
    <t>-2.85±2.18</t>
  </si>
  <si>
    <t>102 (37.6%)</t>
  </si>
  <si>
    <t>218 (43.6%)</t>
  </si>
  <si>
    <t>141 (50.5%)</t>
  </si>
  <si>
    <t>129 (42.7%)</t>
  </si>
  <si>
    <t>112 (40.1%)</t>
  </si>
  <si>
    <t>198 (50.9%)</t>
  </si>
  <si>
    <t>180 (40.6%)</t>
  </si>
  <si>
    <t>-11.27±4.21</t>
  </si>
  <si>
    <t>-10.25±4.09</t>
  </si>
  <si>
    <t>-10.25±4.34</t>
  </si>
  <si>
    <t>-10.22±3.91</t>
  </si>
  <si>
    <t>-9.36±3.89</t>
  </si>
  <si>
    <t>-10.28±4.30</t>
  </si>
  <si>
    <t>-10.63±3.64</t>
  </si>
  <si>
    <t>-3.56±1.51</t>
  </si>
  <si>
    <t>-3.03±1.27</t>
  </si>
  <si>
    <t>-3.15±1.41</t>
  </si>
  <si>
    <t>-3.00±1.24</t>
  </si>
  <si>
    <t>-2.90±1.24</t>
  </si>
  <si>
    <t>-3.03±1.42</t>
  </si>
  <si>
    <t>-3.22±1.15</t>
  </si>
  <si>
    <t>153 (56.5%)</t>
  </si>
  <si>
    <t>242 (48.4%)</t>
  </si>
  <si>
    <t>125 (44.8%)</t>
  </si>
  <si>
    <t>126 (45.2%)</t>
  </si>
  <si>
    <t>168 (43.2%)</t>
  </si>
  <si>
    <t>220 (49.7%)</t>
  </si>
  <si>
    <t>43.01±20.12</t>
  </si>
  <si>
    <t>53.29±27.56</t>
  </si>
  <si>
    <t>51.70±23.45</t>
  </si>
  <si>
    <t>59.52±38.64</t>
  </si>
  <si>
    <t>55.33±48.45</t>
  </si>
  <si>
    <t>52.91±26.90</t>
  </si>
  <si>
    <t>115.39±112.13</t>
  </si>
  <si>
    <t>103.94±106.06</t>
  </si>
  <si>
    <t>100.65±113.09</t>
  </si>
  <si>
    <t>113.65±110.55</t>
  </si>
  <si>
    <t>117.46±118.40</t>
  </si>
  <si>
    <t>103.64±121.72</t>
  </si>
  <si>
    <t>109.91±103.10</t>
  </si>
  <si>
    <t>1B k = 6</t>
  </si>
  <si>
    <t>345</t>
  </si>
  <si>
    <t>552</t>
  </si>
  <si>
    <t>301</t>
  </si>
  <si>
    <t>277</t>
  </si>
  <si>
    <t>635</t>
  </si>
  <si>
    <t>5 (1.4%)</t>
  </si>
  <si>
    <t>551 (99.8%)</t>
  </si>
  <si>
    <t>17 (6.1%)</t>
  </si>
  <si>
    <t>20 (5.7%)</t>
  </si>
  <si>
    <t>59 (9.3%)</t>
  </si>
  <si>
    <t>36 (10.4%)</t>
  </si>
  <si>
    <t>68 (12.3%)</t>
  </si>
  <si>
    <t>14 (5.1%)</t>
  </si>
  <si>
    <t>440 (69.3%)</t>
  </si>
  <si>
    <t>19 (3.4%)</t>
  </si>
  <si>
    <t>5 (1.7%)</t>
  </si>
  <si>
    <t>21 (7.6%)</t>
  </si>
  <si>
    <t>13 (3.7%)</t>
  </si>
  <si>
    <t>65 (10.2%)</t>
  </si>
  <si>
    <t>28 (8.1%)</t>
  </si>
  <si>
    <t>72 (13.0%)</t>
  </si>
  <si>
    <t>232 (65.7%)</t>
  </si>
  <si>
    <t>60 (9.4%)</t>
  </si>
  <si>
    <t>207 (60.0%)</t>
  </si>
  <si>
    <t>51 (9.2%)</t>
  </si>
  <si>
    <t>219 (62.0%)</t>
  </si>
  <si>
    <t>58 (9.1%)</t>
  </si>
  <si>
    <t>224 (64.9%)</t>
  </si>
  <si>
    <t>80 (14.5%)</t>
  </si>
  <si>
    <t>31 (11.2%)</t>
  </si>
  <si>
    <t>463 (72.9%)</t>
  </si>
  <si>
    <t>39 (11.3%)</t>
  </si>
  <si>
    <t>11 (4.0%)</t>
  </si>
  <si>
    <t>11 (3.1%)</t>
  </si>
  <si>
    <t>62 (9.8%)</t>
  </si>
  <si>
    <t>16 (4.6%)</t>
  </si>
  <si>
    <t>41 (7.4%)</t>
  </si>
  <si>
    <t>15 (5.0%)</t>
  </si>
  <si>
    <t>30 (10.8%)</t>
  </si>
  <si>
    <t>30 (4.7%)</t>
  </si>
  <si>
    <t>35 (10.1%)</t>
  </si>
  <si>
    <t>46 (8.3%)</t>
  </si>
  <si>
    <t>114 (41.2%)</t>
  </si>
  <si>
    <t>33 (9.3%)</t>
  </si>
  <si>
    <t>88 (13.9%)</t>
  </si>
  <si>
    <t>55 (15.9%)</t>
  </si>
  <si>
    <t>37 (6.7%)</t>
  </si>
  <si>
    <t>1 (0.3%)</t>
  </si>
  <si>
    <t>125 (45.1%)</t>
  </si>
  <si>
    <t>41 (11.6%)</t>
  </si>
  <si>
    <t>55 (8.7%)</t>
  </si>
  <si>
    <t>72 (20.9%)</t>
  </si>
  <si>
    <t>33 (6.0%)</t>
  </si>
  <si>
    <t>137 (49.5%)</t>
  </si>
  <si>
    <t>98 (15.4%)</t>
  </si>
  <si>
    <t>276 (91.7%)</t>
  </si>
  <si>
    <t>63 (18.3%)</t>
  </si>
  <si>
    <t>547 (99.1%)</t>
  </si>
  <si>
    <t>224 (74.4%)</t>
  </si>
  <si>
    <t>266 (96.0%)</t>
  </si>
  <si>
    <t>320 (90.7%)</t>
  </si>
  <si>
    <t>598 (94.2%)</t>
  </si>
  <si>
    <t>46.13±11.03</t>
  </si>
  <si>
    <t>45.32±9.64</t>
  </si>
  <si>
    <t>47.49±10.39</t>
  </si>
  <si>
    <t>45.44±10.93</t>
  </si>
  <si>
    <t>46.14±11.17</t>
  </si>
  <si>
    <t>46.68±10.49</t>
  </si>
  <si>
    <t>31.36±3.33</t>
  </si>
  <si>
    <t>29.64±2.71</t>
  </si>
  <si>
    <t>30.43±3.13</t>
  </si>
  <si>
    <t>29.70±2.71</t>
  </si>
  <si>
    <t>30.04±2.77</t>
  </si>
  <si>
    <t>29.70±2.86</t>
  </si>
  <si>
    <t>94.88±14.21</t>
  </si>
  <si>
    <t>78.87±8.87</t>
  </si>
  <si>
    <t>85.14±13.89</t>
  </si>
  <si>
    <t>79.22±9.27</t>
  </si>
  <si>
    <t>81.69±11.39</t>
  </si>
  <si>
    <t>79.80±9.68</t>
  </si>
  <si>
    <t>-9.33±6.75</t>
  </si>
  <si>
    <t>-9.39±6.75</t>
  </si>
  <si>
    <t>-9.05±7.04</t>
  </si>
  <si>
    <t>-8.94±6.68</t>
  </si>
  <si>
    <t>-9.51±6.81</t>
  </si>
  <si>
    <t>-9.02±7.01</t>
  </si>
  <si>
    <t>-2.97±2.31</t>
  </si>
  <si>
    <t>-2.78±2.07</t>
  </si>
  <si>
    <t>-2.81±2.31</t>
  </si>
  <si>
    <t>-2.67±2.12</t>
  </si>
  <si>
    <t>-2.88±2.17</t>
  </si>
  <si>
    <t>-2.70±2.19</t>
  </si>
  <si>
    <t>151 (43.8%)</t>
  </si>
  <si>
    <t>243 (44.0%)</t>
  </si>
  <si>
    <t>152 (50.5%)</t>
  </si>
  <si>
    <t>123 (44.4%)</t>
  </si>
  <si>
    <t>133 (37.7%)</t>
  </si>
  <si>
    <t>278 (43.8%)</t>
  </si>
  <si>
    <t>-11.30±4.60</t>
  </si>
  <si>
    <t>-10.30±3.90</t>
  </si>
  <si>
    <t>-10.32±4.39</t>
  </si>
  <si>
    <t>-9.96±3.56</t>
  </si>
  <si>
    <t>-9.88±3.91</t>
  </si>
  <si>
    <t>-10.31±3.96</t>
  </si>
  <si>
    <t>-3.59±1.63</t>
  </si>
  <si>
    <t>-3.05±1.22</t>
  </si>
  <si>
    <t>-3.18±1.42</t>
  </si>
  <si>
    <t>-2.97±1.13</t>
  </si>
  <si>
    <t>-2.98±1.25</t>
  </si>
  <si>
    <t>-3.07±1.24</t>
  </si>
  <si>
    <t>181 (52.5%)</t>
  </si>
  <si>
    <t>266 (48.2%)</t>
  </si>
  <si>
    <t>136 (45.2%)</t>
  </si>
  <si>
    <t>134 (48.4%)</t>
  </si>
  <si>
    <t>296 (46.6%)</t>
  </si>
  <si>
    <t>44.52±43.40</t>
  </si>
  <si>
    <t>53.46±27.24</t>
  </si>
  <si>
    <t>52.49±30.11</t>
  </si>
  <si>
    <t>54.73±22.71</t>
  </si>
  <si>
    <t>55.55±34.73</t>
  </si>
  <si>
    <t>54.09±29.60</t>
  </si>
  <si>
    <t>103.65±107.42</t>
  </si>
  <si>
    <t>109.03±118.68</t>
  </si>
  <si>
    <t>100.96±111.92</t>
  </si>
  <si>
    <t>120.47±124.50</t>
  </si>
  <si>
    <t>117.21±111.64</t>
  </si>
  <si>
    <t>104.48±100.56</t>
  </si>
  <si>
    <t>Sex (female) ~82% of whole population</t>
  </si>
  <si>
    <t>Cluster 2 Women's health</t>
  </si>
  <si>
    <t>Cluster 3 Vague cause</t>
  </si>
  <si>
    <t>Cluster 4 Pandemic, circumstances</t>
  </si>
  <si>
    <t>Cluster 5 Medication, disease or injury with physical inactivity</t>
  </si>
  <si>
    <t>Cluster 6 Eating habits with some physical inactivity, gender balance</t>
  </si>
  <si>
    <t>Cluster 1 Men with Physical inactivity and some eating habits</t>
  </si>
  <si>
    <t>Cluster 3 Vague causes</t>
  </si>
  <si>
    <t>Cluster 4 Pandemic, circumstances and weight regain</t>
  </si>
  <si>
    <t>Cluster 1 Men with physical inactivity and eating habits</t>
  </si>
  <si>
    <t>Cluster 6 Mental health with eating habits</t>
  </si>
  <si>
    <t>Cluster 7 Mental health with eating habits and weight regain</t>
  </si>
  <si>
    <t>Cluster 1 Mental health with eating habits and weight regain</t>
  </si>
  <si>
    <t>Cluster 2 Medication, disease or injury with physical inactivity</t>
  </si>
  <si>
    <t>Cluster 3 Eating habits dominate, women's health appears</t>
  </si>
  <si>
    <t>Cluster 4 Women's health</t>
  </si>
  <si>
    <t>Cluster 5 Vague causes</t>
  </si>
  <si>
    <t>Cluster 6 Pandemic-related gain</t>
  </si>
  <si>
    <t>Cluster 7 Circumstances, inactivity, eating habits</t>
  </si>
  <si>
    <t>Cluster 1 Mental health, eating habits</t>
  </si>
  <si>
    <t>Cluster 2 Physical inactivity with medication, disease or injury</t>
  </si>
  <si>
    <t>Cluster 3 Eating habits dominate, inactivity and women's health appear</t>
  </si>
  <si>
    <t>Cluster 6 Pandemic, circumstances and weight regain</t>
  </si>
  <si>
    <t>clust_labels_oc_nobc_vw_pam_goldstd</t>
  </si>
  <si>
    <t>6, try 7</t>
  </si>
  <si>
    <t>--- Definitive Medoid Mapping for Best Result (k=10) --- Cluster 0: Medoid Record ID = 1362E042A682D Cluster 1: Medoid Record ID = 13664C42A682D Cluster 2: Medoid Record ID = 134FDE42A682D Cluster 3: Medoid Record ID = 12B73742A682D Cluster 4: Medoid Record ID = 12AC1642A682D Cluster 5: Medoid Record ID = 137F8D42A682D Cluster 6: Medoid Record ID = 12826342A682D Cluster 7: Medoid Record ID = 10A53B42A682D Cluster 8: Medoid Record ID = 12A49742A682D Cluster 9: Medoid Record ID = 135F7042A682D</t>
  </si>
  <si>
    <t>clust_labels_oc_nobc_bw_pam_goldstd</t>
  </si>
  <si>
    <t>oc_nobc_vw_pam_goldstd_k6</t>
  </si>
  <si>
    <t>oc_nobc_bw_pam_goldstd_k6</t>
  </si>
  <si>
    <t>oc_nobc_bw_pam_goldstd_k5, oc_nobc_bw_pam_goldstd_k6, oc_nobc_bw_pam_goldstd_k6</t>
  </si>
  <si>
    <t>oc_nobc_vw_pam_goldstd_k6, oc_nobc_vw_pam_goldstd_k7</t>
  </si>
  <si>
    <t>oc_nobc_bw_pam_goldstd_k7</t>
  </si>
  <si>
    <t>oc_nobc_bw_pam_goldstd_k5</t>
  </si>
  <si>
    <t>oc_nobc_vw_pam_goldstd_k7</t>
  </si>
  <si>
    <t>Cluster 1 (N = 51)</t>
  </si>
  <si>
    <t>Cluster 2 (N = 24)</t>
  </si>
  <si>
    <t>Cluster 3 (N = 36)</t>
  </si>
  <si>
    <t>Cluster 4 (N = 78)</t>
  </si>
  <si>
    <t>Cluster 5 (N = 55)</t>
  </si>
  <si>
    <t>Cluster 6 (N = 64)</t>
  </si>
  <si>
    <t>Self-reported causes of weight gain</t>
  </si>
  <si>
    <t>Women's health &amp; pregnancy (yes)</t>
  </si>
  <si>
    <t>88 (28.6%)</t>
  </si>
  <si>
    <t>51 (100.0%)</t>
  </si>
  <si>
    <t>23 (29.5%)</t>
  </si>
  <si>
    <t>14 (25.5%)</t>
  </si>
  <si>
    <t>Mental health (yes)</t>
  </si>
  <si>
    <t>79 (25.6%)</t>
  </si>
  <si>
    <t>64 (82.1%)</t>
  </si>
  <si>
    <t>13 (23.6%)</t>
  </si>
  <si>
    <t>2 (3.1%)</t>
  </si>
  <si>
    <t>Family issues (yes)</t>
  </si>
  <si>
    <t>18 (5.8%)</t>
  </si>
  <si>
    <t>1 (2.0%)</t>
  </si>
  <si>
    <t>15 (19.2%)</t>
  </si>
  <si>
    <t>2 (3.6%)</t>
  </si>
  <si>
    <t>Lifestyle, circumstances (yes)</t>
  </si>
  <si>
    <t>42 (13.6%)</t>
  </si>
  <si>
    <t>3 (3.8%)</t>
  </si>
  <si>
    <t>38 (69.1%)</t>
  </si>
  <si>
    <t>Eating habits (yes)</t>
  </si>
  <si>
    <t>107 (34.7%)</t>
  </si>
  <si>
    <t>36 (100.0%)</t>
  </si>
  <si>
    <t>25 (32.1%)</t>
  </si>
  <si>
    <t>31 (56.4%)</t>
  </si>
  <si>
    <t>15 (23.4%)</t>
  </si>
  <si>
    <t>Physical inactivity (yes)</t>
  </si>
  <si>
    <t>66 (21.4%)</t>
  </si>
  <si>
    <t>8 (15.7%)</t>
  </si>
  <si>
    <t>10 (12.8%)</t>
  </si>
  <si>
    <t>12 (21.8%)</t>
  </si>
  <si>
    <t>36 (56.2%)</t>
  </si>
  <si>
    <t>Schedule (yes)</t>
  </si>
  <si>
    <t>Medication, disease, or injury (yes)</t>
  </si>
  <si>
    <t>31 (10.1%)</t>
  </si>
  <si>
    <t>6 (11.8%)</t>
  </si>
  <si>
    <t>8 (10.3%)</t>
  </si>
  <si>
    <t>1 (1.8%)</t>
  </si>
  <si>
    <t>16 (25.0%)</t>
  </si>
  <si>
    <t>Treatment discontinuation or relapse (yes)</t>
  </si>
  <si>
    <t>5 (6.4%)</t>
  </si>
  <si>
    <t>3 (5.5%)</t>
  </si>
  <si>
    <t>10 (15.6%)</t>
  </si>
  <si>
    <t>Pandemic (yes)</t>
  </si>
  <si>
    <t>35 (11.4%)</t>
  </si>
  <si>
    <t>5 (9.1%)</t>
  </si>
  <si>
    <t>20 (31.2%)</t>
  </si>
  <si>
    <t>Smoking cessation (yes)</t>
  </si>
  <si>
    <t>2 (3.9%)</t>
  </si>
  <si>
    <t>4 (5.1%)</t>
  </si>
  <si>
    <t>8 (12.5%)</t>
  </si>
  <si>
    <t>None of the above (yes)</t>
  </si>
  <si>
    <t>24 (7.8%)</t>
  </si>
  <si>
    <t>24 (100.0%)</t>
  </si>
  <si>
    <t>Self-reported eating behavior</t>
  </si>
  <si>
    <t>Hunger (yes)</t>
  </si>
  <si>
    <t>222 (72.1%)</t>
  </si>
  <si>
    <t>31 (60.8%)</t>
  </si>
  <si>
    <t>15 (62.5%)</t>
  </si>
  <si>
    <t>26 (72.2%)</t>
  </si>
  <si>
    <t>41 (74.5%)</t>
  </si>
  <si>
    <t>45 (70.3%)</t>
  </si>
  <si>
    <t>Satiety (yes)</t>
  </si>
  <si>
    <t>195 (63.3%)</t>
  </si>
  <si>
    <t>27 (52.9%)</t>
  </si>
  <si>
    <t>17 (70.8%)</t>
  </si>
  <si>
    <t>22 (61.1%)</t>
  </si>
  <si>
    <t>58 (74.4%)</t>
  </si>
  <si>
    <t>30 (54.5%)</t>
  </si>
  <si>
    <t>41 (64.1%)</t>
  </si>
  <si>
    <t>Emotional eating (yes)</t>
  </si>
  <si>
    <t>259 (84.1%)</t>
  </si>
  <si>
    <t>34 (66.7%)</t>
  </si>
  <si>
    <t>19 (79.2%)</t>
  </si>
  <si>
    <t>76 (97.4%)</t>
  </si>
  <si>
    <t>50 (90.9%)</t>
  </si>
  <si>
    <t>54 (84.4%)</t>
  </si>
  <si>
    <t>Emotional eating score (1-10)</t>
  </si>
  <si>
    <t>7.13±2.37</t>
  </si>
  <si>
    <t>6.02±2.83</t>
  </si>
  <si>
    <t>6.33±1.90</t>
  </si>
  <si>
    <t>6.61±2.16</t>
  </si>
  <si>
    <t>8.15±1.53</t>
  </si>
  <si>
    <t>7.35±2.49</t>
  </si>
  <si>
    <t>7.19±2.47</t>
  </si>
  <si>
    <t>Quantity control score (1-10)</t>
  </si>
  <si>
    <t>6.31±2.51</t>
  </si>
  <si>
    <t>5.41±2.74</t>
  </si>
  <si>
    <t>5.50±2.32</t>
  </si>
  <si>
    <t>5.97±2.32</t>
  </si>
  <si>
    <t>7.15±2.06</t>
  </si>
  <si>
    <t>6.49±2.33</t>
  </si>
  <si>
    <t>6.34±2.83</t>
  </si>
  <si>
    <t>Impulse control score (1-10)</t>
  </si>
  <si>
    <t>6.63±2.51</t>
  </si>
  <si>
    <t>5.69±2.63</t>
  </si>
  <si>
    <t>6.17±2.10</t>
  </si>
  <si>
    <t>6.19±2.42</t>
  </si>
  <si>
    <t>7.32±2.28</t>
  </si>
  <si>
    <t>6.98±2.31</t>
  </si>
  <si>
    <t>6.64±2.81</t>
  </si>
  <si>
    <t>Key characteristics and outcomes</t>
  </si>
  <si>
    <t>254 (82.5%)</t>
  </si>
  <si>
    <t>18 (75.0%)</t>
  </si>
  <si>
    <t>24 (66.7%)</t>
  </si>
  <si>
    <t>70 (89.7%)</t>
  </si>
  <si>
    <t>45 (81.8%)</t>
  </si>
  <si>
    <t>46 (71.9%)</t>
  </si>
  <si>
    <t>46.39±10.53</t>
  </si>
  <si>
    <t>46.90±9.66</t>
  </si>
  <si>
    <t>47.25±9.97</t>
  </si>
  <si>
    <t>48.78±12.59</t>
  </si>
  <si>
    <t>45.94±9.75</t>
  </si>
  <si>
    <t>43.07±11.17</t>
  </si>
  <si>
    <t>47.70±10.19</t>
  </si>
  <si>
    <t>82.94±12.13</t>
  </si>
  <si>
    <t>77.41±9.64</t>
  </si>
  <si>
    <t>87.18±14.94</t>
  </si>
  <si>
    <t>83.95±12.73</t>
  </si>
  <si>
    <t>82.83±11.15</t>
  </si>
  <si>
    <t>82.52±11.86</t>
  </si>
  <si>
    <t>85.68±12.64</t>
  </si>
  <si>
    <t>30.16±3.04</t>
  </si>
  <si>
    <t>28.85±2.93</t>
  </si>
  <si>
    <t>31.17±3.75</t>
  </si>
  <si>
    <t>30.08±3.11</t>
  </si>
  <si>
    <t>30.13±2.65</t>
  </si>
  <si>
    <t>30.34±2.95</t>
  </si>
  <si>
    <t>30.73±3.08</t>
  </si>
  <si>
    <t>-8.61±5.85</t>
  </si>
  <si>
    <t>-7.74±5.29</t>
  </si>
  <si>
    <t>-7.01±5.32</t>
  </si>
  <si>
    <t>-7.49±5.97</t>
  </si>
  <si>
    <t>-9.09±6.08</t>
  </si>
  <si>
    <t>-8.72±5.96</t>
  </si>
  <si>
    <t>-9.84±5.89</t>
  </si>
  <si>
    <t>-2.60±1.82</t>
  </si>
  <si>
    <t>-2.23±1.54</t>
  </si>
  <si>
    <t>-2.18±1.68</t>
  </si>
  <si>
    <t>-2.26±1.83</t>
  </si>
  <si>
    <t>-2.73±1.84</t>
  </si>
  <si>
    <t>-2.61±1.77</t>
  </si>
  <si>
    <t>-3.08±2.00</t>
  </si>
  <si>
    <t>132 (42.9%)</t>
  </si>
  <si>
    <t>17 (33.3%)</t>
  </si>
  <si>
    <t>6 (25.0%)</t>
  </si>
  <si>
    <t>15 (41.7%)</t>
  </si>
  <si>
    <t>33 (42.3%)</t>
  </si>
  <si>
    <t>29 (52.7%)</t>
  </si>
  <si>
    <t>32 (50.0%)</t>
  </si>
  <si>
    <t>51.42±24.82</t>
  </si>
  <si>
    <t>48.29±18.69</t>
  </si>
  <si>
    <t>49.50±34.77</t>
  </si>
  <si>
    <t>57.87±43.33</t>
  </si>
  <si>
    <t>51.09±21.63</t>
  </si>
  <si>
    <t>49.41±20.36</t>
  </si>
  <si>
    <t>52.56±22.19</t>
  </si>
  <si>
    <t>76.82±68.00</t>
  </si>
  <si>
    <t>68.45±58.14</t>
  </si>
  <si>
    <t>60.46±62.64</t>
  </si>
  <si>
    <t>67.11±60.10</t>
  </si>
  <si>
    <t>79.77±68.98</t>
  </si>
  <si>
    <t>82.71±67.54</t>
  </si>
  <si>
    <t>86.45±79.59</t>
  </si>
  <si>
    <t>Clustering presented in Paper 1</t>
  </si>
  <si>
    <t>Population averages</t>
  </si>
  <si>
    <t>Total weight loss (%)</t>
  </si>
  <si>
    <t>Follow-up length (days)</t>
  </si>
  <si>
    <t>Women's health and pregnancy</t>
  </si>
  <si>
    <t>Parent cohort</t>
  </si>
  <si>
    <t>Observed cohort: All patients with WGCs</t>
  </si>
  <si>
    <t>N</t>
  </si>
  <si>
    <t>17680</t>
  </si>
  <si>
    <t>2463</t>
  </si>
  <si>
    <t>83.07 ± 12.80 | 81.60 [73.90–89.40]</t>
  </si>
  <si>
    <t>82.56 ± 12.25 | 81.30 [73.95–88.90]</t>
  </si>
  <si>
    <t>105.61 ± 110.97 | 73.00 [28.00–145.00]</t>
  </si>
  <si>
    <t>108.57 ± 111.61 | 77.00 [30.00–150.00]</t>
  </si>
  <si>
    <t>Number of visits</t>
  </si>
  <si>
    <t>4.35 ± 4.35 | 3.00 [2.00–6.00]</t>
  </si>
  <si>
    <t>5.49 ± 4.76 | 4.00 [2.00–7.00]</t>
  </si>
  <si>
    <t>-8.68 ± 6.95 | -7.80 [-13.14–-3.30]</t>
  </si>
  <si>
    <t>-9.21 ± 6.85 | -8.42 [-13.50–-4.07]</t>
  </si>
  <si>
    <t>-2.66 ± 2.24 | -2.30 [-3.95–-0.98]</t>
  </si>
  <si>
    <t>-2.79 ± 2.18 | -2.48 [-4.06–-1.19]</t>
  </si>
  <si>
    <t>Instant dropouts (n)</t>
  </si>
  <si>
    <t>1077 (6.1%)</t>
  </si>
  <si>
    <t>123 (5.0%)</t>
  </si>
  <si>
    <t>40-day dropouts (n)</t>
  </si>
  <si>
    <t>5817 (32.9%)</t>
  </si>
  <si>
    <t>742 (30.1%)</t>
  </si>
  <si>
    <t>60-day dropouts (n)</t>
  </si>
  <si>
    <t>8131 (46.0%)</t>
  </si>
  <si>
    <t>1080 (43.8%)</t>
  </si>
  <si>
    <t>60-day weight loss (%)</t>
  </si>
  <si>
    <t>-9.97 ± 4.23 | -10.49 [-12.83–-7.59]</t>
  </si>
  <si>
    <t>-10.34 ± 4.05 | -10.70 [-12.95–-7.94]</t>
  </si>
  <si>
    <t>60-day BMI reduction (kg/m²)</t>
  </si>
  <si>
    <t>-3.05 ± 1.40 | -3.12 [-3.93–-2.26]</t>
  </si>
  <si>
    <t>-3.12 ± 1.32 | -3.16 [-3.90–-2.35]</t>
  </si>
  <si>
    <t>60-day fat mass loss (%)</t>
  </si>
  <si>
    <t>-5.66 ± 2.89 | -5.80 [-7.40–-4.08]</t>
  </si>
  <si>
    <t>-5.84 ± 2.67 | -5.84 [-7.45–-4.26]</t>
  </si>
  <si>
    <t>60-day muscle mass change (%)</t>
  </si>
  <si>
    <t>3.27 ± 1.82 | 3.32 [2.26–4.32]</t>
  </si>
  <si>
    <t>3.37 ± 1.69 | 3.34 [2.38–4.34]</t>
  </si>
  <si>
    <t>80-day dropouts (n)</t>
  </si>
  <si>
    <t>9991 (56.5%)</t>
  </si>
  <si>
    <t>1362 (55.3%)</t>
  </si>
  <si>
    <t>80-day weight loss (%)</t>
  </si>
  <si>
    <t>-11.52 ± 5.00 | -12.15 [-14.97–-8.72]</t>
  </si>
  <si>
    <t>-11.89 ± 4.83 | -12.28 [-15.06–-9.17]</t>
  </si>
  <si>
    <t>80-day BMI reduction (kg/m²)</t>
  </si>
  <si>
    <t>-3.54 ± 1.66 | -3.64 [-4.59–-2.57]</t>
  </si>
  <si>
    <t>-3.61 ± 1.58 | -3.65 [-4.59–-2.69]</t>
  </si>
  <si>
    <t>80-day fat mass loss (%)</t>
  </si>
  <si>
    <t>-6.54 ± 3.39 | -6.73 [-8.67–-4.69]</t>
  </si>
  <si>
    <t>-6.69 ± 3.23 | -6.83 [-8.68–-4.87]</t>
  </si>
  <si>
    <t>80-day muscle mass change (%)</t>
  </si>
  <si>
    <t>3.76 ± 2.10 | 3.82 [2.59–5.00]</t>
  </si>
  <si>
    <t>3.85 ± 2.01 | 3.83 [2.71–4.97]</t>
  </si>
  <si>
    <t>Achieved 10% weight loss (n)</t>
  </si>
  <si>
    <t>7842 (44.4%)</t>
  </si>
  <si>
    <t>1186 (48.2%)</t>
  </si>
  <si>
    <t>54.46 ± 33.86 | 47.00 [36.00–62.00]</t>
  </si>
  <si>
    <t>52.59 ± 31.92 | 46.00 [35.25–61.00]</t>
  </si>
  <si>
    <t>314 (48.2%)</t>
  </si>
  <si>
    <t>292 (49.2%)</t>
  </si>
  <si>
    <t>64 (49.6%)</t>
  </si>
  <si>
    <t>172 (42.8%)</t>
  </si>
  <si>
    <t>296 (53.0%)</t>
  </si>
  <si>
    <t>394 (47.9%)</t>
  </si>
  <si>
    <t>80 (54.4%)</t>
  </si>
  <si>
    <t>69 (48.3%)</t>
  </si>
  <si>
    <t>159 (50.0%)</t>
  </si>
  <si>
    <t>169 (53.8%)</t>
  </si>
  <si>
    <t>182 (47.8%)</t>
  </si>
  <si>
    <t>cause</t>
  </si>
  <si>
    <t>Medication, disease or injury</t>
  </si>
  <si>
    <t>Physical inactivity</t>
  </si>
  <si>
    <t>Schedule</t>
  </si>
  <si>
    <t>Treatment discontinuation or relapse</t>
  </si>
  <si>
    <t>COVID-19 pandemic</t>
  </si>
  <si>
    <t>External circumstances</t>
  </si>
  <si>
    <t>None of the above</t>
  </si>
  <si>
    <t>avg likelihood of 10%WL</t>
  </si>
  <si>
    <t>cause present</t>
  </si>
  <si>
    <t>Mental health</t>
  </si>
  <si>
    <t>Family issues</t>
  </si>
  <si>
    <t>Smoking cessation</t>
  </si>
  <si>
    <t>Eating habits</t>
  </si>
  <si>
    <t>proportion</t>
  </si>
  <si>
    <t>overall average</t>
  </si>
  <si>
    <t>difference</t>
  </si>
  <si>
    <t>base</t>
  </si>
  <si>
    <t>difference from global average</t>
  </si>
  <si>
    <t>global average</t>
  </si>
  <si>
    <t>Helper - green</t>
  </si>
  <si>
    <t>Helper - red</t>
  </si>
  <si>
    <t>Helper - yellow</t>
  </si>
  <si>
    <t>40-day dropouts (%)</t>
  </si>
  <si>
    <t>Instant dropouts (%)</t>
  </si>
  <si>
    <t>All patients (17 680)</t>
  </si>
  <si>
    <t>Patients with weight gain cause narratives (2463)</t>
  </si>
  <si>
    <t>1. importancia: RF, SHAP, regresiones logisticas</t>
  </si>
  <si>
    <t>2. asociaciones - hechas</t>
  </si>
  <si>
    <t>3. clusters</t>
  </si>
  <si>
    <t>1. predicciones</t>
  </si>
  <si>
    <t xml:space="preserve">2. clusters finals </t>
  </si>
  <si>
    <t xml:space="preserve"> </t>
  </si>
</sst>
</file>

<file path=xl/styles.xml><?xml version="1.0" encoding="utf-8"?>
<styleSheet xmlns="http://schemas.openxmlformats.org/spreadsheetml/2006/main">
  <numFmts count="2">
    <numFmt numFmtId="164" formatCode="0.000"/>
    <numFmt numFmtId="165" formatCode="0.0"/>
  </numFmts>
  <fonts count="19">
    <font>
      <sz val="11"/>
      <color theme="1"/>
      <name val="Calibri"/>
      <family val="2"/>
      <charset val="238"/>
      <scheme val="minor"/>
    </font>
    <font>
      <b/>
      <sz val="11"/>
      <color rgb="FF000000"/>
      <name val="Calibri"/>
      <family val="2"/>
      <charset val="238"/>
      <scheme val="minor"/>
    </font>
    <font>
      <sz val="11"/>
      <color rgb="FF000000"/>
      <name val="Calibri"/>
      <family val="2"/>
      <charset val="238"/>
      <scheme val="minor"/>
    </font>
    <font>
      <sz val="7"/>
      <color rgb="FF4FC1FF"/>
      <name val="Consolas"/>
      <family val="3"/>
      <charset val="238"/>
    </font>
    <font>
      <sz val="7"/>
      <color rgb="FF6A9955"/>
      <name val="Consolas"/>
      <family val="3"/>
      <charset val="238"/>
    </font>
    <font>
      <b/>
      <sz val="11"/>
      <color theme="1"/>
      <name val="Calibri"/>
      <family val="2"/>
      <charset val="238"/>
      <scheme val="minor"/>
    </font>
    <font>
      <sz val="7"/>
      <color rgb="FFD4D4D4"/>
      <name val="Consolas"/>
      <family val="3"/>
      <charset val="238"/>
    </font>
    <font>
      <b/>
      <sz val="11"/>
      <name val="Calibri"/>
      <family val="2"/>
      <charset val="238"/>
    </font>
    <font>
      <sz val="7"/>
      <color rgb="FF839496"/>
      <name val="Consolas"/>
      <family val="3"/>
      <charset val="238"/>
    </font>
    <font>
      <b/>
      <sz val="9"/>
      <color theme="1"/>
      <name val="Times New Roman"/>
      <family val="1"/>
      <charset val="238"/>
    </font>
    <font>
      <b/>
      <u/>
      <sz val="8"/>
      <color theme="1"/>
      <name val="Times New Roman"/>
      <family val="1"/>
      <charset val="238"/>
    </font>
    <font>
      <sz val="10"/>
      <color theme="1"/>
      <name val="Arial"/>
      <family val="2"/>
      <charset val="238"/>
    </font>
    <font>
      <sz val="8"/>
      <color theme="1"/>
      <name val="Times New Roman"/>
      <family val="1"/>
      <charset val="238"/>
    </font>
    <font>
      <b/>
      <sz val="8"/>
      <color rgb="FF00FF00"/>
      <name val="Times New Roman"/>
      <family val="1"/>
      <charset val="238"/>
    </font>
    <font>
      <b/>
      <u/>
      <sz val="9"/>
      <color theme="1"/>
      <name val="Times New Roman"/>
      <family val="1"/>
      <charset val="238"/>
    </font>
    <font>
      <b/>
      <sz val="8"/>
      <color theme="1"/>
      <name val="Times New Roman"/>
      <family val="1"/>
      <charset val="238"/>
    </font>
    <font>
      <sz val="11"/>
      <name val="Calibri"/>
      <family val="2"/>
      <charset val="238"/>
    </font>
    <font>
      <b/>
      <sz val="8"/>
      <color theme="1"/>
      <name val="Segoe UI"/>
      <family val="2"/>
      <charset val="238"/>
    </font>
    <font>
      <sz val="9"/>
      <color rgb="FF000000"/>
      <name val="Arial"/>
      <family val="2"/>
      <charset val="238"/>
    </font>
  </fonts>
  <fills count="6">
    <fill>
      <patternFill patternType="none"/>
    </fill>
    <fill>
      <patternFill patternType="gray125"/>
    </fill>
    <fill>
      <patternFill patternType="solid">
        <fgColor theme="1"/>
        <bgColor indexed="64"/>
      </patternFill>
    </fill>
    <fill>
      <patternFill patternType="solid">
        <fgColor rgb="FFFFFF00"/>
        <bgColor indexed="64"/>
      </patternFill>
    </fill>
    <fill>
      <patternFill patternType="solid">
        <fgColor rgb="FF92D050"/>
        <bgColor indexed="64"/>
      </patternFill>
    </fill>
    <fill>
      <patternFill patternType="solid">
        <fgColor rgb="FFFF0000"/>
        <bgColor indexed="64"/>
      </patternFill>
    </fill>
  </fills>
  <borders count="31">
    <border>
      <left/>
      <right/>
      <top/>
      <bottom/>
      <diagonal/>
    </border>
    <border>
      <left style="medium">
        <color indexed="64"/>
      </left>
      <right style="medium">
        <color indexed="64"/>
      </right>
      <top style="medium">
        <color indexed="64"/>
      </top>
      <bottom style="medium">
        <color indexed="64"/>
      </bottom>
      <diagonal/>
    </border>
    <border>
      <left style="thin">
        <color auto="1"/>
      </left>
      <right style="thin">
        <color auto="1"/>
      </right>
      <top style="thin">
        <color auto="1"/>
      </top>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right/>
      <top/>
      <bottom style="medium">
        <color indexed="64"/>
      </bottom>
      <diagonal/>
    </border>
    <border>
      <left/>
      <right style="medium">
        <color indexed="64"/>
      </right>
      <top/>
      <bottom style="medium">
        <color indexed="64"/>
      </bottom>
      <diagonal/>
    </border>
    <border>
      <left/>
      <right style="thin">
        <color auto="1"/>
      </right>
      <top style="thin">
        <color auto="1"/>
      </top>
      <bottom/>
      <diagonal/>
    </border>
    <border>
      <left style="medium">
        <color indexed="64"/>
      </left>
      <right style="medium">
        <color indexed="64"/>
      </right>
      <top/>
      <bottom/>
      <diagonal/>
    </border>
    <border>
      <left style="medium">
        <color indexed="64"/>
      </left>
      <right style="medium">
        <color indexed="64"/>
      </right>
      <top style="thin">
        <color auto="1"/>
      </top>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rgb="FF000000"/>
      </left>
      <right style="medium">
        <color rgb="FF000000"/>
      </right>
      <top style="medium">
        <color rgb="FF000000"/>
      </top>
      <bottom style="medium">
        <color rgb="FFCCCCCC"/>
      </bottom>
      <diagonal/>
    </border>
    <border>
      <left style="medium">
        <color rgb="FFCCCCCC"/>
      </left>
      <right style="medium">
        <color rgb="FF000000"/>
      </right>
      <top style="medium">
        <color rgb="FF000000"/>
      </top>
      <bottom style="medium">
        <color rgb="FFCCCCCC"/>
      </bottom>
      <diagonal/>
    </border>
    <border>
      <left style="medium">
        <color rgb="FFCCCCCC"/>
      </left>
      <right style="medium">
        <color rgb="FFCCCCCC"/>
      </right>
      <top style="medium">
        <color rgb="FF000000"/>
      </top>
      <bottom style="medium">
        <color rgb="FFCCCCCC"/>
      </bottom>
      <diagonal/>
    </border>
    <border>
      <left style="medium">
        <color rgb="FF000000"/>
      </left>
      <right style="medium">
        <color rgb="FFCCCCCC"/>
      </right>
      <top style="medium">
        <color rgb="FFCCCCCC"/>
      </top>
      <bottom style="medium">
        <color rgb="FF000000"/>
      </bottom>
      <diagonal/>
    </border>
    <border>
      <left style="medium">
        <color rgb="FFCCCCCC"/>
      </left>
      <right style="medium">
        <color rgb="FFCCCCCC"/>
      </right>
      <top style="medium">
        <color rgb="FFCCCCCC"/>
      </top>
      <bottom style="medium">
        <color rgb="FF000000"/>
      </bottom>
      <diagonal/>
    </border>
    <border>
      <left style="medium">
        <color rgb="FFCCCCCC"/>
      </left>
      <right style="medium">
        <color rgb="FF000000"/>
      </right>
      <top style="medium">
        <color rgb="FFCCCCCC"/>
      </top>
      <bottom style="medium">
        <color rgb="FF000000"/>
      </bottom>
      <diagonal/>
    </border>
    <border>
      <left style="medium">
        <color rgb="FF000000"/>
      </left>
      <right style="medium">
        <color rgb="FF000000"/>
      </right>
      <top style="medium">
        <color rgb="FFCCCCCC"/>
      </top>
      <bottom style="medium">
        <color rgb="FFCCCCCC"/>
      </bottom>
      <diagonal/>
    </border>
    <border>
      <left style="medium">
        <color rgb="FFCCCCCC"/>
      </left>
      <right style="medium">
        <color rgb="FF000000"/>
      </right>
      <top style="medium">
        <color rgb="FFCCCCCC"/>
      </top>
      <bottom style="medium">
        <color rgb="FFCCCCCC"/>
      </bottom>
      <diagonal/>
    </border>
    <border>
      <left style="medium">
        <color rgb="FFCCCCCC"/>
      </left>
      <right style="medium">
        <color rgb="FFCCCCCC"/>
      </right>
      <top style="medium">
        <color rgb="FFCCCCCC"/>
      </top>
      <bottom style="medium">
        <color rgb="FFCCCCCC"/>
      </bottom>
      <diagonal/>
    </border>
    <border>
      <left style="medium">
        <color rgb="FF000000"/>
      </left>
      <right style="medium">
        <color rgb="FF000000"/>
      </right>
      <top style="medium">
        <color rgb="FFCCCCCC"/>
      </top>
      <bottom style="medium">
        <color rgb="FF000000"/>
      </bottom>
      <diagonal/>
    </border>
    <border>
      <left style="thin">
        <color auto="1"/>
      </left>
      <right/>
      <top style="thin">
        <color auto="1"/>
      </top>
      <bottom style="thin">
        <color auto="1"/>
      </bottom>
      <diagonal/>
    </border>
    <border>
      <left style="medium">
        <color indexed="64"/>
      </left>
      <right style="thin">
        <color auto="1"/>
      </right>
      <top style="medium">
        <color indexed="64"/>
      </top>
      <bottom style="thin">
        <color auto="1"/>
      </bottom>
      <diagonal/>
    </border>
    <border>
      <left style="thin">
        <color auto="1"/>
      </left>
      <right style="thin">
        <color auto="1"/>
      </right>
      <top style="medium">
        <color indexed="64"/>
      </top>
      <bottom style="thin">
        <color auto="1"/>
      </bottom>
      <diagonal/>
    </border>
    <border>
      <left style="medium">
        <color indexed="64"/>
      </left>
      <right/>
      <top/>
      <bottom/>
      <diagonal/>
    </border>
    <border>
      <left style="medium">
        <color rgb="FF9E9E9E"/>
      </left>
      <right style="medium">
        <color rgb="FF9E9E9E"/>
      </right>
      <top style="medium">
        <color rgb="FF9E9E9E"/>
      </top>
      <bottom style="medium">
        <color rgb="FF9E9E9E"/>
      </bottom>
      <diagonal/>
    </border>
    <border>
      <left/>
      <right/>
      <top/>
      <bottom style="medium">
        <color rgb="FF9E9E9E"/>
      </bottom>
      <diagonal/>
    </border>
  </borders>
  <cellStyleXfs count="1">
    <xf numFmtId="0" fontId="0" fillId="0" borderId="0"/>
  </cellStyleXfs>
  <cellXfs count="93">
    <xf numFmtId="0" fontId="0" fillId="0" borderId="0" xfId="0"/>
    <xf numFmtId="0" fontId="1" fillId="0" borderId="0" xfId="0" applyFont="1"/>
    <xf numFmtId="0" fontId="2" fillId="0" borderId="0" xfId="0" applyFont="1"/>
    <xf numFmtId="0" fontId="2" fillId="0" borderId="0" xfId="0" applyFont="1" applyAlignment="1">
      <alignment wrapText="1"/>
    </xf>
    <xf numFmtId="0" fontId="0" fillId="0" borderId="0" xfId="0" applyAlignment="1">
      <alignment wrapText="1"/>
    </xf>
    <xf numFmtId="0" fontId="3" fillId="0" borderId="0" xfId="0" applyFont="1"/>
    <xf numFmtId="0" fontId="4" fillId="0" borderId="0" xfId="0" applyFont="1"/>
    <xf numFmtId="0" fontId="5" fillId="0" borderId="0" xfId="0" applyFont="1"/>
    <xf numFmtId="0" fontId="6" fillId="2" borderId="0" xfId="0" applyFont="1" applyFill="1"/>
    <xf numFmtId="0" fontId="0" fillId="2" borderId="0" xfId="0" applyFill="1"/>
    <xf numFmtId="0" fontId="0" fillId="0" borderId="0" xfId="0" applyFont="1"/>
    <xf numFmtId="16" fontId="0" fillId="0" borderId="0" xfId="0" applyNumberFormat="1"/>
    <xf numFmtId="0" fontId="0" fillId="0" borderId="0" xfId="0" applyNumberFormat="1"/>
    <xf numFmtId="11" fontId="0" fillId="0" borderId="0" xfId="0" applyNumberFormat="1"/>
    <xf numFmtId="10" fontId="0" fillId="0" borderId="0" xfId="0" applyNumberFormat="1"/>
    <xf numFmtId="9" fontId="0" fillId="0" borderId="0" xfId="0" applyNumberFormat="1"/>
    <xf numFmtId="10" fontId="5" fillId="0" borderId="0" xfId="0" applyNumberFormat="1" applyFont="1"/>
    <xf numFmtId="0" fontId="0" fillId="0" borderId="0" xfId="0" applyAlignment="1">
      <alignment horizontal="left"/>
    </xf>
    <xf numFmtId="0" fontId="5" fillId="0" borderId="0" xfId="0" applyFont="1" applyAlignment="1">
      <alignment horizontal="left"/>
    </xf>
    <xf numFmtId="0" fontId="7" fillId="0" borderId="2" xfId="0" applyFont="1" applyBorder="1" applyAlignment="1">
      <alignment horizontal="left" vertical="top"/>
    </xf>
    <xf numFmtId="0" fontId="0" fillId="0" borderId="3" xfId="0" applyBorder="1" applyAlignment="1">
      <alignment horizontal="left"/>
    </xf>
    <xf numFmtId="0" fontId="0" fillId="0" borderId="4" xfId="0" applyBorder="1" applyAlignment="1">
      <alignment horizontal="left"/>
    </xf>
    <xf numFmtId="0" fontId="0" fillId="0" borderId="0" xfId="0" applyBorder="1" applyAlignment="1">
      <alignment horizontal="left"/>
    </xf>
    <xf numFmtId="11" fontId="0" fillId="0" borderId="0" xfId="0" applyNumberFormat="1" applyBorder="1" applyAlignment="1">
      <alignment horizontal="left"/>
    </xf>
    <xf numFmtId="0" fontId="0" fillId="0" borderId="5" xfId="0" applyBorder="1" applyAlignment="1">
      <alignment horizontal="left"/>
    </xf>
    <xf numFmtId="0" fontId="0" fillId="3" borderId="0" xfId="0" applyFill="1" applyBorder="1" applyAlignment="1">
      <alignment horizontal="left"/>
    </xf>
    <xf numFmtId="0" fontId="0" fillId="0" borderId="6" xfId="0" applyBorder="1" applyAlignment="1">
      <alignment horizontal="left"/>
    </xf>
    <xf numFmtId="11" fontId="0" fillId="0" borderId="6" xfId="0" applyNumberFormat="1" applyBorder="1" applyAlignment="1">
      <alignment horizontal="left"/>
    </xf>
    <xf numFmtId="0" fontId="0" fillId="0" borderId="7" xfId="0" applyBorder="1" applyAlignment="1">
      <alignment horizontal="left"/>
    </xf>
    <xf numFmtId="0" fontId="7" fillId="0" borderId="8" xfId="0" applyFont="1" applyBorder="1" applyAlignment="1">
      <alignment horizontal="left" vertical="top"/>
    </xf>
    <xf numFmtId="0" fontId="5" fillId="0" borderId="9" xfId="0" applyFont="1" applyBorder="1" applyAlignment="1">
      <alignment horizontal="left"/>
    </xf>
    <xf numFmtId="0" fontId="7" fillId="0" borderId="10" xfId="0" applyFont="1" applyBorder="1" applyAlignment="1">
      <alignment horizontal="left" vertical="top"/>
    </xf>
    <xf numFmtId="0" fontId="5" fillId="0" borderId="11" xfId="0" applyFont="1" applyBorder="1" applyAlignment="1">
      <alignment horizontal="left"/>
    </xf>
    <xf numFmtId="0" fontId="5" fillId="0" borderId="12" xfId="0" applyFont="1" applyBorder="1" applyAlignment="1">
      <alignment horizontal="left"/>
    </xf>
    <xf numFmtId="11" fontId="0" fillId="0" borderId="3" xfId="0" applyNumberFormat="1" applyBorder="1" applyAlignment="1">
      <alignment horizontal="left"/>
    </xf>
    <xf numFmtId="0" fontId="0" fillId="3" borderId="3" xfId="0" applyFill="1" applyBorder="1" applyAlignment="1">
      <alignment horizontal="left"/>
    </xf>
    <xf numFmtId="0" fontId="0" fillId="3" borderId="6" xfId="0" applyFill="1" applyBorder="1" applyAlignment="1">
      <alignment horizontal="left"/>
    </xf>
    <xf numFmtId="0" fontId="5" fillId="3" borderId="0" xfId="0" applyFont="1" applyFill="1" applyBorder="1" applyAlignment="1">
      <alignment horizontal="left"/>
    </xf>
    <xf numFmtId="0" fontId="5" fillId="3" borderId="6" xfId="0" applyFont="1" applyFill="1" applyBorder="1" applyAlignment="1">
      <alignment horizontal="left"/>
    </xf>
    <xf numFmtId="0" fontId="5" fillId="0" borderId="1" xfId="0" applyFont="1" applyBorder="1" applyAlignment="1">
      <alignment horizontal="left"/>
    </xf>
    <xf numFmtId="0" fontId="0" fillId="0" borderId="13" xfId="0" applyBorder="1" applyAlignment="1">
      <alignment horizontal="left"/>
    </xf>
    <xf numFmtId="0" fontId="0" fillId="3" borderId="13" xfId="0" applyFill="1" applyBorder="1" applyAlignment="1">
      <alignment horizontal="left"/>
    </xf>
    <xf numFmtId="0" fontId="0" fillId="0" borderId="14" xfId="0" applyBorder="1" applyAlignment="1">
      <alignment horizontal="left"/>
    </xf>
    <xf numFmtId="0" fontId="5" fillId="3" borderId="3" xfId="0" applyFont="1" applyFill="1" applyBorder="1" applyAlignment="1">
      <alignment horizontal="left"/>
    </xf>
    <xf numFmtId="0" fontId="5" fillId="0" borderId="0" xfId="0" applyFont="1" applyBorder="1" applyAlignment="1">
      <alignment horizontal="left"/>
    </xf>
    <xf numFmtId="0" fontId="5" fillId="0" borderId="6" xfId="0" applyFont="1" applyBorder="1" applyAlignment="1">
      <alignment horizontal="left"/>
    </xf>
    <xf numFmtId="0" fontId="0" fillId="0" borderId="6" xfId="0" applyFont="1" applyBorder="1" applyAlignment="1">
      <alignment horizontal="left"/>
    </xf>
    <xf numFmtId="0" fontId="0" fillId="0" borderId="0" xfId="0" applyFill="1" applyBorder="1" applyAlignment="1">
      <alignment horizontal="left"/>
    </xf>
    <xf numFmtId="0" fontId="8" fillId="2" borderId="0" xfId="0" applyFont="1" applyFill="1"/>
    <xf numFmtId="0" fontId="9" fillId="0" borderId="15" xfId="0" applyFont="1" applyBorder="1" applyAlignment="1">
      <alignment vertical="top"/>
    </xf>
    <xf numFmtId="0" fontId="9" fillId="0" borderId="16" xfId="0" applyFont="1" applyBorder="1" applyAlignment="1">
      <alignment vertical="top"/>
    </xf>
    <xf numFmtId="0" fontId="9" fillId="0" borderId="17" xfId="0" applyFont="1" applyBorder="1" applyAlignment="1">
      <alignment vertical="top"/>
    </xf>
    <xf numFmtId="0" fontId="10" fillId="0" borderId="18" xfId="0" applyFont="1" applyBorder="1" applyAlignment="1"/>
    <xf numFmtId="0" fontId="11" fillId="0" borderId="19" xfId="0" applyFont="1" applyBorder="1" applyAlignment="1"/>
    <xf numFmtId="0" fontId="11" fillId="0" borderId="20" xfId="0" applyFont="1" applyBorder="1" applyAlignment="1"/>
    <xf numFmtId="0" fontId="9" fillId="0" borderId="21" xfId="0" applyFont="1" applyBorder="1" applyAlignment="1"/>
    <xf numFmtId="0" fontId="12" fillId="0" borderId="22" xfId="0" applyFont="1" applyBorder="1" applyAlignment="1"/>
    <xf numFmtId="0" fontId="12" fillId="0" borderId="23" xfId="0" applyFont="1" applyBorder="1" applyAlignment="1"/>
    <xf numFmtId="11" fontId="13" fillId="0" borderId="22" xfId="0" applyNumberFormat="1" applyFont="1" applyBorder="1" applyAlignment="1"/>
    <xf numFmtId="0" fontId="13" fillId="0" borderId="22" xfId="0" applyFont="1" applyBorder="1" applyAlignment="1"/>
    <xf numFmtId="0" fontId="9" fillId="0" borderId="24" xfId="0" applyFont="1" applyBorder="1" applyAlignment="1"/>
    <xf numFmtId="0" fontId="12" fillId="0" borderId="20" xfId="0" applyFont="1" applyBorder="1" applyAlignment="1"/>
    <xf numFmtId="0" fontId="12" fillId="0" borderId="19" xfId="0" applyFont="1" applyBorder="1" applyAlignment="1"/>
    <xf numFmtId="11" fontId="13" fillId="0" borderId="20" xfId="0" applyNumberFormat="1" applyFont="1" applyBorder="1" applyAlignment="1"/>
    <xf numFmtId="0" fontId="14" fillId="0" borderId="18" xfId="0" applyFont="1" applyBorder="1" applyAlignment="1"/>
    <xf numFmtId="0" fontId="13" fillId="0" borderId="20" xfId="0" applyFont="1" applyBorder="1" applyAlignment="1"/>
    <xf numFmtId="0" fontId="12" fillId="3" borderId="23" xfId="0" applyFont="1" applyFill="1" applyBorder="1" applyAlignment="1"/>
    <xf numFmtId="0" fontId="12" fillId="3" borderId="19" xfId="0" applyFont="1" applyFill="1" applyBorder="1" applyAlignment="1"/>
    <xf numFmtId="0" fontId="15" fillId="3" borderId="23" xfId="0" applyFont="1" applyFill="1" applyBorder="1" applyAlignment="1"/>
    <xf numFmtId="0" fontId="15" fillId="3" borderId="19" xfId="0" applyFont="1" applyFill="1" applyBorder="1" applyAlignment="1"/>
    <xf numFmtId="0" fontId="12" fillId="3" borderId="22" xfId="0" applyFont="1" applyFill="1" applyBorder="1" applyAlignment="1"/>
    <xf numFmtId="0" fontId="12" fillId="3" borderId="20" xfId="0" applyFont="1" applyFill="1" applyBorder="1" applyAlignment="1"/>
    <xf numFmtId="0" fontId="15" fillId="3" borderId="22" xfId="0" applyFont="1" applyFill="1" applyBorder="1" applyAlignment="1"/>
    <xf numFmtId="0" fontId="7" fillId="0" borderId="0" xfId="0" applyFont="1" applyBorder="1" applyAlignment="1">
      <alignment vertical="top"/>
    </xf>
    <xf numFmtId="0" fontId="7" fillId="0" borderId="25" xfId="0" applyFont="1" applyBorder="1" applyAlignment="1">
      <alignment horizontal="left" vertical="top" wrapText="1"/>
    </xf>
    <xf numFmtId="0" fontId="7" fillId="0" borderId="26" xfId="0" applyFont="1" applyBorder="1" applyAlignment="1">
      <alignment horizontal="left" vertical="top" wrapText="1"/>
    </xf>
    <xf numFmtId="0" fontId="7" fillId="0" borderId="27" xfId="0" applyFont="1" applyBorder="1" applyAlignment="1">
      <alignment horizontal="left" vertical="top" wrapText="1"/>
    </xf>
    <xf numFmtId="0" fontId="0" fillId="0" borderId="28" xfId="0" applyBorder="1" applyAlignment="1">
      <alignment horizontal="left"/>
    </xf>
    <xf numFmtId="0" fontId="5" fillId="0" borderId="28" xfId="0" applyFont="1" applyBorder="1" applyAlignment="1">
      <alignment horizontal="left"/>
    </xf>
    <xf numFmtId="0" fontId="0" fillId="4" borderId="0" xfId="0" applyFont="1" applyFill="1" applyBorder="1" applyAlignment="1">
      <alignment horizontal="left" vertical="center"/>
    </xf>
    <xf numFmtId="0" fontId="0" fillId="3" borderId="0" xfId="0" applyFont="1" applyFill="1" applyBorder="1" applyAlignment="1">
      <alignment horizontal="left" vertical="center"/>
    </xf>
    <xf numFmtId="0" fontId="0" fillId="5" borderId="0" xfId="0" applyFont="1" applyFill="1" applyBorder="1" applyAlignment="1">
      <alignment horizontal="left" vertical="center"/>
    </xf>
    <xf numFmtId="164" fontId="7" fillId="0" borderId="0" xfId="0" applyNumberFormat="1" applyFont="1" applyBorder="1" applyAlignment="1">
      <alignment vertical="top"/>
    </xf>
    <xf numFmtId="164" fontId="0" fillId="0" borderId="0" xfId="0" applyNumberFormat="1" applyFont="1" applyFill="1" applyBorder="1" applyAlignment="1">
      <alignment vertical="center"/>
    </xf>
    <xf numFmtId="164" fontId="0" fillId="0" borderId="0" xfId="0" applyNumberFormat="1" applyFont="1" applyFill="1" applyBorder="1" applyAlignment="1">
      <alignment horizontal="left" vertical="center"/>
    </xf>
    <xf numFmtId="164" fontId="7" fillId="0" borderId="0" xfId="0" applyNumberFormat="1" applyFont="1" applyFill="1" applyBorder="1" applyAlignment="1">
      <alignment vertical="top"/>
    </xf>
    <xf numFmtId="165" fontId="0" fillId="0" borderId="0" xfId="0" applyNumberFormat="1" applyFont="1" applyFill="1" applyBorder="1" applyAlignment="1">
      <alignment vertical="center"/>
    </xf>
    <xf numFmtId="0" fontId="16" fillId="0" borderId="0" xfId="0" applyFont="1" applyBorder="1" applyAlignment="1">
      <alignment vertical="top"/>
    </xf>
    <xf numFmtId="0" fontId="17" fillId="0" borderId="0" xfId="0" applyFont="1" applyAlignment="1">
      <alignment horizontal="left" wrapText="1" indent="1"/>
    </xf>
    <xf numFmtId="0" fontId="18" fillId="0" borderId="29" xfId="0" applyFont="1" applyBorder="1" applyAlignment="1">
      <alignment vertical="top" wrapText="1"/>
    </xf>
    <xf numFmtId="2" fontId="18" fillId="0" borderId="29" xfId="0" applyNumberFormat="1" applyFont="1" applyBorder="1" applyAlignment="1">
      <alignment vertical="top" wrapText="1"/>
    </xf>
    <xf numFmtId="10" fontId="0" fillId="0" borderId="0" xfId="0" applyNumberFormat="1" applyFont="1" applyFill="1" applyBorder="1" applyAlignment="1">
      <alignment horizontal="center" vertical="center"/>
    </xf>
    <xf numFmtId="0" fontId="0" fillId="0" borderId="30" xfId="0" applyBorder="1"/>
  </cellXfs>
  <cellStyles count="1">
    <cellStyle name="Normál" xfId="0" builtinId="0"/>
  </cellStyles>
  <dxfs count="2">
    <dxf>
      <font>
        <b/>
        <i val="0"/>
        <color rgb="FF00B050"/>
      </font>
    </dxf>
    <dxf>
      <font>
        <b/>
        <i val="0"/>
        <color rgb="FF00B050"/>
      </font>
    </dxf>
  </dxfs>
  <tableStyles count="0" defaultTableStyle="TableStyleMedium9" defaultPivotStyle="PivotStyleLight16"/>
  <colors>
    <mruColors>
      <color rgb="FF00CC00"/>
      <color rgb="FF00CC66"/>
      <color rgb="FF339933"/>
      <color rgb="FF33CC33"/>
      <color rgb="FF66FF33"/>
      <color rgb="FF99FF33"/>
      <color rgb="FFCCFF33"/>
      <color rgb="FFFFFF00"/>
      <color rgb="FFFF9900"/>
      <color rgb="FFCC3300"/>
    </mruColors>
  </colors>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chart1.xml><?xml version="1.0" encoding="utf-8"?>
<c:chartSpace xmlns:c="http://schemas.openxmlformats.org/drawingml/2006/chart" xmlns:a="http://schemas.openxmlformats.org/drawingml/2006/main" xmlns:r="http://schemas.openxmlformats.org/officeDocument/2006/relationships">
  <c:lang val="hu-HU"/>
  <c:chart>
    <c:plotArea>
      <c:layout/>
      <c:barChart>
        <c:barDir val="col"/>
        <c:grouping val="clustered"/>
        <c:ser>
          <c:idx val="0"/>
          <c:order val="0"/>
          <c:tx>
            <c:strRef>
              <c:f>Munka1!$F$29</c:f>
              <c:strCache>
                <c:ptCount val="1"/>
                <c:pt idx="0">
                  <c:v>proportion</c:v>
                </c:pt>
              </c:strCache>
            </c:strRef>
          </c:tx>
          <c:cat>
            <c:strRef>
              <c:f>Munka1!$E$30:$E$41</c:f>
              <c:strCache>
                <c:ptCount val="12"/>
                <c:pt idx="0">
                  <c:v>Medication, disease or injury</c:v>
                </c:pt>
                <c:pt idx="1">
                  <c:v>None of the above</c:v>
                </c:pt>
                <c:pt idx="2">
                  <c:v>External circumstances</c:v>
                </c:pt>
                <c:pt idx="3">
                  <c:v>Eating habits</c:v>
                </c:pt>
                <c:pt idx="4">
                  <c:v>Women's health and pregnancy</c:v>
                </c:pt>
                <c:pt idx="5">
                  <c:v>Smoking cessation</c:v>
                </c:pt>
                <c:pt idx="6">
                  <c:v>Mental health</c:v>
                </c:pt>
                <c:pt idx="7">
                  <c:v>Family issues</c:v>
                </c:pt>
                <c:pt idx="8">
                  <c:v>Treatment discontinuation or relapse</c:v>
                </c:pt>
                <c:pt idx="9">
                  <c:v>Physical inactivity</c:v>
                </c:pt>
                <c:pt idx="10">
                  <c:v>COVID-19 pandemic</c:v>
                </c:pt>
                <c:pt idx="11">
                  <c:v>Schedule</c:v>
                </c:pt>
              </c:strCache>
            </c:strRef>
          </c:cat>
          <c:val>
            <c:numRef>
              <c:f>Munka1!$F$30:$F$41</c:f>
              <c:numCache>
                <c:formatCode>0.000</c:formatCode>
                <c:ptCount val="12"/>
                <c:pt idx="0">
                  <c:v>0.42799999999999999</c:v>
                </c:pt>
                <c:pt idx="1">
                  <c:v>0.45300000000000001</c:v>
                </c:pt>
                <c:pt idx="2">
                  <c:v>0.47799999999999998</c:v>
                </c:pt>
                <c:pt idx="3">
                  <c:v>0.47899999999999998</c:v>
                </c:pt>
                <c:pt idx="4">
                  <c:v>0.48199999999999998</c:v>
                </c:pt>
                <c:pt idx="5">
                  <c:v>0.48299999999999998</c:v>
                </c:pt>
                <c:pt idx="6">
                  <c:v>0.49199999999999999</c:v>
                </c:pt>
                <c:pt idx="7">
                  <c:v>0.496</c:v>
                </c:pt>
                <c:pt idx="8">
                  <c:v>0.5</c:v>
                </c:pt>
                <c:pt idx="9">
                  <c:v>0.53</c:v>
                </c:pt>
                <c:pt idx="10">
                  <c:v>0.53800000000000003</c:v>
                </c:pt>
                <c:pt idx="11">
                  <c:v>0.54400000000000004</c:v>
                </c:pt>
              </c:numCache>
            </c:numRef>
          </c:val>
        </c:ser>
        <c:axId val="120979840"/>
        <c:axId val="120981376"/>
      </c:barChart>
      <c:lineChart>
        <c:grouping val="standard"/>
        <c:ser>
          <c:idx val="1"/>
          <c:order val="1"/>
          <c:tx>
            <c:strRef>
              <c:f>Munka1!$G$29</c:f>
              <c:strCache>
                <c:ptCount val="1"/>
                <c:pt idx="0">
                  <c:v>overall average</c:v>
                </c:pt>
              </c:strCache>
            </c:strRef>
          </c:tx>
          <c:cat>
            <c:strRef>
              <c:f>Munka1!$E$30:$E$41</c:f>
              <c:strCache>
                <c:ptCount val="12"/>
                <c:pt idx="0">
                  <c:v>Medication, disease or injury</c:v>
                </c:pt>
                <c:pt idx="1">
                  <c:v>None of the above</c:v>
                </c:pt>
                <c:pt idx="2">
                  <c:v>External circumstances</c:v>
                </c:pt>
                <c:pt idx="3">
                  <c:v>Eating habits</c:v>
                </c:pt>
                <c:pt idx="4">
                  <c:v>Women's health and pregnancy</c:v>
                </c:pt>
                <c:pt idx="5">
                  <c:v>Smoking cessation</c:v>
                </c:pt>
                <c:pt idx="6">
                  <c:v>Mental health</c:v>
                </c:pt>
                <c:pt idx="7">
                  <c:v>Family issues</c:v>
                </c:pt>
                <c:pt idx="8">
                  <c:v>Treatment discontinuation or relapse</c:v>
                </c:pt>
                <c:pt idx="9">
                  <c:v>Physical inactivity</c:v>
                </c:pt>
                <c:pt idx="10">
                  <c:v>COVID-19 pandemic</c:v>
                </c:pt>
                <c:pt idx="11">
                  <c:v>Schedule</c:v>
                </c:pt>
              </c:strCache>
            </c:strRef>
          </c:cat>
          <c:val>
            <c:numRef>
              <c:f>Munka1!$G$30:$G$41</c:f>
              <c:numCache>
                <c:formatCode>0.000</c:formatCode>
                <c:ptCount val="12"/>
                <c:pt idx="0">
                  <c:v>0.48199999999999998</c:v>
                </c:pt>
                <c:pt idx="1">
                  <c:v>0.48199999999999998</c:v>
                </c:pt>
                <c:pt idx="2">
                  <c:v>0.48199999999999998</c:v>
                </c:pt>
                <c:pt idx="3">
                  <c:v>0.48199999999999998</c:v>
                </c:pt>
                <c:pt idx="4">
                  <c:v>0.48199999999999998</c:v>
                </c:pt>
                <c:pt idx="5">
                  <c:v>0.48199999999999998</c:v>
                </c:pt>
                <c:pt idx="6">
                  <c:v>0.48199999999999998</c:v>
                </c:pt>
                <c:pt idx="7">
                  <c:v>0.48199999999999998</c:v>
                </c:pt>
                <c:pt idx="8">
                  <c:v>0.48199999999999998</c:v>
                </c:pt>
                <c:pt idx="9">
                  <c:v>0.48199999999999998</c:v>
                </c:pt>
                <c:pt idx="10">
                  <c:v>0.48199999999999998</c:v>
                </c:pt>
                <c:pt idx="11">
                  <c:v>0.48199999999999998</c:v>
                </c:pt>
              </c:numCache>
            </c:numRef>
          </c:val>
        </c:ser>
        <c:marker val="1"/>
        <c:axId val="120979840"/>
        <c:axId val="120981376"/>
      </c:lineChart>
      <c:catAx>
        <c:axId val="120979840"/>
        <c:scaling>
          <c:orientation val="minMax"/>
        </c:scaling>
        <c:axPos val="b"/>
        <c:tickLblPos val="nextTo"/>
        <c:crossAx val="120981376"/>
        <c:crosses val="autoZero"/>
        <c:auto val="1"/>
        <c:lblAlgn val="ctr"/>
        <c:lblOffset val="100"/>
      </c:catAx>
      <c:valAx>
        <c:axId val="120981376"/>
        <c:scaling>
          <c:orientation val="minMax"/>
        </c:scaling>
        <c:axPos val="l"/>
        <c:majorGridlines/>
        <c:numFmt formatCode="0.000" sourceLinked="1"/>
        <c:tickLblPos val="nextTo"/>
        <c:crossAx val="120979840"/>
        <c:crosses val="autoZero"/>
        <c:crossBetween val="between"/>
      </c:valAx>
    </c:plotArea>
    <c:legend>
      <c:legendPos val="r"/>
      <c:layout/>
    </c:legend>
    <c:plotVisOnly val="1"/>
    <c:dispBlanksAs val="gap"/>
  </c:chart>
  <c:printSettings>
    <c:headerFooter/>
    <c:pageMargins b="0.75000000000000033" l="0.70000000000000029" r="0.70000000000000029" t="0.75000000000000033" header="0.30000000000000016" footer="0.30000000000000016"/>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lang val="hu-HU"/>
  <c:chart>
    <c:plotArea>
      <c:layout/>
      <c:barChart>
        <c:barDir val="col"/>
        <c:grouping val="clustered"/>
        <c:ser>
          <c:idx val="0"/>
          <c:order val="0"/>
          <c:tx>
            <c:strRef>
              <c:f>Munka1!$F$45</c:f>
              <c:strCache>
                <c:ptCount val="1"/>
                <c:pt idx="0">
                  <c:v>proportion</c:v>
                </c:pt>
              </c:strCache>
            </c:strRef>
          </c:tx>
          <c:cat>
            <c:strRef>
              <c:f>Munka1!$E$46:$E$57</c:f>
              <c:strCache>
                <c:ptCount val="12"/>
                <c:pt idx="0">
                  <c:v>Medication, disease or injury</c:v>
                </c:pt>
                <c:pt idx="1">
                  <c:v>None of the above</c:v>
                </c:pt>
                <c:pt idx="2">
                  <c:v>External circumstances</c:v>
                </c:pt>
                <c:pt idx="3">
                  <c:v>Eating habits</c:v>
                </c:pt>
                <c:pt idx="4">
                  <c:v>Women's health and pregnancy</c:v>
                </c:pt>
                <c:pt idx="5">
                  <c:v>Smoking cessation</c:v>
                </c:pt>
                <c:pt idx="6">
                  <c:v>Mental health</c:v>
                </c:pt>
                <c:pt idx="7">
                  <c:v>Family issues</c:v>
                </c:pt>
                <c:pt idx="8">
                  <c:v>Treatment discontinuation or relapse</c:v>
                </c:pt>
                <c:pt idx="9">
                  <c:v>Physical inactivity</c:v>
                </c:pt>
                <c:pt idx="10">
                  <c:v>COVID-19 pandemic</c:v>
                </c:pt>
                <c:pt idx="11">
                  <c:v>Schedule</c:v>
                </c:pt>
              </c:strCache>
            </c:strRef>
          </c:cat>
          <c:val>
            <c:numRef>
              <c:f>Munka1!$F$46:$F$57</c:f>
              <c:numCache>
                <c:formatCode>0.0</c:formatCode>
                <c:ptCount val="12"/>
                <c:pt idx="0">
                  <c:v>42.8</c:v>
                </c:pt>
                <c:pt idx="1">
                  <c:v>45.3</c:v>
                </c:pt>
                <c:pt idx="2">
                  <c:v>47.8</c:v>
                </c:pt>
                <c:pt idx="3">
                  <c:v>47.9</c:v>
                </c:pt>
                <c:pt idx="4">
                  <c:v>48.2</c:v>
                </c:pt>
                <c:pt idx="5">
                  <c:v>48.3</c:v>
                </c:pt>
                <c:pt idx="6">
                  <c:v>49.2</c:v>
                </c:pt>
                <c:pt idx="7">
                  <c:v>49.6</c:v>
                </c:pt>
                <c:pt idx="8">
                  <c:v>50</c:v>
                </c:pt>
                <c:pt idx="9">
                  <c:v>53</c:v>
                </c:pt>
                <c:pt idx="10">
                  <c:v>53.8</c:v>
                </c:pt>
                <c:pt idx="11">
                  <c:v>54.4</c:v>
                </c:pt>
              </c:numCache>
            </c:numRef>
          </c:val>
        </c:ser>
        <c:axId val="121022720"/>
        <c:axId val="121032704"/>
      </c:barChart>
      <c:lineChart>
        <c:grouping val="stacked"/>
        <c:ser>
          <c:idx val="1"/>
          <c:order val="1"/>
          <c:tx>
            <c:strRef>
              <c:f>Munka1!$G$45</c:f>
              <c:strCache>
                <c:ptCount val="1"/>
                <c:pt idx="0">
                  <c:v>overall average</c:v>
                </c:pt>
              </c:strCache>
            </c:strRef>
          </c:tx>
          <c:marker>
            <c:symbol val="none"/>
          </c:marker>
          <c:cat>
            <c:strRef>
              <c:f>Munka1!$E$46:$E$57</c:f>
              <c:strCache>
                <c:ptCount val="12"/>
                <c:pt idx="0">
                  <c:v>Medication, disease or injury</c:v>
                </c:pt>
                <c:pt idx="1">
                  <c:v>None of the above</c:v>
                </c:pt>
                <c:pt idx="2">
                  <c:v>External circumstances</c:v>
                </c:pt>
                <c:pt idx="3">
                  <c:v>Eating habits</c:v>
                </c:pt>
                <c:pt idx="4">
                  <c:v>Women's health and pregnancy</c:v>
                </c:pt>
                <c:pt idx="5">
                  <c:v>Smoking cessation</c:v>
                </c:pt>
                <c:pt idx="6">
                  <c:v>Mental health</c:v>
                </c:pt>
                <c:pt idx="7">
                  <c:v>Family issues</c:v>
                </c:pt>
                <c:pt idx="8">
                  <c:v>Treatment discontinuation or relapse</c:v>
                </c:pt>
                <c:pt idx="9">
                  <c:v>Physical inactivity</c:v>
                </c:pt>
                <c:pt idx="10">
                  <c:v>COVID-19 pandemic</c:v>
                </c:pt>
                <c:pt idx="11">
                  <c:v>Schedule</c:v>
                </c:pt>
              </c:strCache>
            </c:strRef>
          </c:cat>
          <c:val>
            <c:numRef>
              <c:f>Munka1!$G$46:$G$57</c:f>
              <c:numCache>
                <c:formatCode>0.0</c:formatCode>
                <c:ptCount val="12"/>
                <c:pt idx="0">
                  <c:v>48.2</c:v>
                </c:pt>
                <c:pt idx="1">
                  <c:v>48.2</c:v>
                </c:pt>
                <c:pt idx="2">
                  <c:v>48.2</c:v>
                </c:pt>
                <c:pt idx="3">
                  <c:v>48.2</c:v>
                </c:pt>
                <c:pt idx="4">
                  <c:v>48.2</c:v>
                </c:pt>
                <c:pt idx="5">
                  <c:v>48.2</c:v>
                </c:pt>
                <c:pt idx="6">
                  <c:v>48.2</c:v>
                </c:pt>
                <c:pt idx="7">
                  <c:v>48.2</c:v>
                </c:pt>
                <c:pt idx="8">
                  <c:v>48.2</c:v>
                </c:pt>
                <c:pt idx="9">
                  <c:v>48.2</c:v>
                </c:pt>
                <c:pt idx="10">
                  <c:v>48.2</c:v>
                </c:pt>
                <c:pt idx="11">
                  <c:v>48.2</c:v>
                </c:pt>
              </c:numCache>
            </c:numRef>
          </c:val>
        </c:ser>
        <c:marker val="1"/>
        <c:axId val="121022720"/>
        <c:axId val="121032704"/>
      </c:lineChart>
      <c:catAx>
        <c:axId val="121022720"/>
        <c:scaling>
          <c:orientation val="minMax"/>
        </c:scaling>
        <c:axPos val="b"/>
        <c:tickLblPos val="nextTo"/>
        <c:crossAx val="121032704"/>
        <c:crosses val="autoZero"/>
        <c:auto val="1"/>
        <c:lblAlgn val="ctr"/>
        <c:lblOffset val="100"/>
      </c:catAx>
      <c:valAx>
        <c:axId val="121032704"/>
        <c:scaling>
          <c:orientation val="minMax"/>
        </c:scaling>
        <c:axPos val="l"/>
        <c:majorGridlines/>
        <c:numFmt formatCode="0.0" sourceLinked="1"/>
        <c:tickLblPos val="nextTo"/>
        <c:crossAx val="121022720"/>
        <c:crosses val="autoZero"/>
        <c:crossBetween val="between"/>
      </c:valAx>
    </c:plotArea>
    <c:legend>
      <c:legendPos val="r"/>
      <c:layout/>
    </c:legend>
    <c:plotVisOnly val="1"/>
    <c:dispBlanksAs val="zero"/>
  </c:chart>
  <c:printSettings>
    <c:headerFooter/>
    <c:pageMargins b="0.75000000000000033" l="0.70000000000000029" r="0.70000000000000029" t="0.75000000000000033" header="0.30000000000000016" footer="0.30000000000000016"/>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lang val="hu-HU"/>
  <c:style val="3"/>
  <c:chart>
    <c:title>
      <c:tx>
        <c:rich>
          <a:bodyPr/>
          <a:lstStyle/>
          <a:p>
            <a:pPr>
              <a:defRPr/>
            </a:pPr>
            <a:r>
              <a:rPr lang="hu-HU"/>
              <a:t>Impact of weight</a:t>
            </a:r>
            <a:r>
              <a:rPr lang="hu-HU" baseline="0"/>
              <a:t> gain causes on 10% weight loss success rate</a:t>
            </a:r>
            <a:endParaRPr lang="hu-HU"/>
          </a:p>
        </c:rich>
      </c:tx>
      <c:layout/>
    </c:title>
    <c:plotArea>
      <c:layout/>
      <c:barChart>
        <c:barDir val="bar"/>
        <c:grouping val="clustered"/>
        <c:ser>
          <c:idx val="0"/>
          <c:order val="0"/>
          <c:tx>
            <c:strRef>
              <c:f>Munka1!$E$63</c:f>
              <c:strCache>
                <c:ptCount val="1"/>
                <c:pt idx="0">
                  <c:v>Medication, disease or injury</c:v>
                </c:pt>
              </c:strCache>
            </c:strRef>
          </c:tx>
          <c:spPr>
            <a:solidFill>
              <a:srgbClr val="800000"/>
            </a:solidFill>
          </c:spPr>
          <c:cat>
            <c:strRef>
              <c:f>Munka1!$G$62</c:f>
              <c:strCache>
                <c:ptCount val="1"/>
                <c:pt idx="0">
                  <c:v>difference</c:v>
                </c:pt>
              </c:strCache>
            </c:strRef>
          </c:cat>
          <c:val>
            <c:numRef>
              <c:f>Munka1!$G$63</c:f>
              <c:numCache>
                <c:formatCode>0.000</c:formatCode>
                <c:ptCount val="1"/>
                <c:pt idx="0">
                  <c:v>-5.4000000000000057</c:v>
                </c:pt>
              </c:numCache>
            </c:numRef>
          </c:val>
        </c:ser>
        <c:ser>
          <c:idx val="1"/>
          <c:order val="1"/>
          <c:tx>
            <c:strRef>
              <c:f>Munka1!$E$64</c:f>
              <c:strCache>
                <c:ptCount val="1"/>
                <c:pt idx="0">
                  <c:v>None of the above</c:v>
                </c:pt>
              </c:strCache>
            </c:strRef>
          </c:tx>
          <c:spPr>
            <a:solidFill>
              <a:srgbClr val="990000"/>
            </a:solidFill>
          </c:spPr>
          <c:cat>
            <c:strRef>
              <c:f>Munka1!$G$62</c:f>
              <c:strCache>
                <c:ptCount val="1"/>
                <c:pt idx="0">
                  <c:v>difference</c:v>
                </c:pt>
              </c:strCache>
            </c:strRef>
          </c:cat>
          <c:val>
            <c:numRef>
              <c:f>Munka1!$G$64</c:f>
              <c:numCache>
                <c:formatCode>0.000</c:formatCode>
                <c:ptCount val="1"/>
                <c:pt idx="0">
                  <c:v>-2.9000000000000057</c:v>
                </c:pt>
              </c:numCache>
            </c:numRef>
          </c:val>
        </c:ser>
        <c:ser>
          <c:idx val="2"/>
          <c:order val="2"/>
          <c:tx>
            <c:strRef>
              <c:f>Munka1!$E$65</c:f>
              <c:strCache>
                <c:ptCount val="1"/>
                <c:pt idx="0">
                  <c:v>External circumstances</c:v>
                </c:pt>
              </c:strCache>
            </c:strRef>
          </c:tx>
          <c:spPr>
            <a:solidFill>
              <a:srgbClr val="993300"/>
            </a:solidFill>
          </c:spPr>
          <c:cat>
            <c:strRef>
              <c:f>Munka1!$G$62</c:f>
              <c:strCache>
                <c:ptCount val="1"/>
                <c:pt idx="0">
                  <c:v>difference</c:v>
                </c:pt>
              </c:strCache>
            </c:strRef>
          </c:cat>
          <c:val>
            <c:numRef>
              <c:f>Munka1!$G$65</c:f>
              <c:numCache>
                <c:formatCode>0.000</c:formatCode>
                <c:ptCount val="1"/>
                <c:pt idx="0">
                  <c:v>-0.40000000000000568</c:v>
                </c:pt>
              </c:numCache>
            </c:numRef>
          </c:val>
        </c:ser>
        <c:ser>
          <c:idx val="3"/>
          <c:order val="3"/>
          <c:tx>
            <c:strRef>
              <c:f>Munka1!$E$66</c:f>
              <c:strCache>
                <c:ptCount val="1"/>
                <c:pt idx="0">
                  <c:v>Eating habits</c:v>
                </c:pt>
              </c:strCache>
            </c:strRef>
          </c:tx>
          <c:spPr>
            <a:solidFill>
              <a:srgbClr val="CC3300"/>
            </a:solidFill>
          </c:spPr>
          <c:cat>
            <c:strRef>
              <c:f>Munka1!$G$62</c:f>
              <c:strCache>
                <c:ptCount val="1"/>
                <c:pt idx="0">
                  <c:v>difference</c:v>
                </c:pt>
              </c:strCache>
            </c:strRef>
          </c:cat>
          <c:val>
            <c:numRef>
              <c:f>Munka1!$G$66</c:f>
              <c:numCache>
                <c:formatCode>0.000</c:formatCode>
                <c:ptCount val="1"/>
                <c:pt idx="0">
                  <c:v>-0.30000000000000426</c:v>
                </c:pt>
              </c:numCache>
            </c:numRef>
          </c:val>
        </c:ser>
        <c:ser>
          <c:idx val="4"/>
          <c:order val="4"/>
          <c:tx>
            <c:strRef>
              <c:f>Munka1!$E$67</c:f>
              <c:strCache>
                <c:ptCount val="1"/>
                <c:pt idx="0">
                  <c:v>Women's health and pregnancy</c:v>
                </c:pt>
              </c:strCache>
            </c:strRef>
          </c:tx>
          <c:spPr>
            <a:solidFill>
              <a:srgbClr val="FF9900"/>
            </a:solidFill>
          </c:spPr>
          <c:cat>
            <c:strRef>
              <c:f>Munka1!$G$62</c:f>
              <c:strCache>
                <c:ptCount val="1"/>
                <c:pt idx="0">
                  <c:v>difference</c:v>
                </c:pt>
              </c:strCache>
            </c:strRef>
          </c:cat>
          <c:val>
            <c:numRef>
              <c:f>Munka1!$G$67</c:f>
              <c:numCache>
                <c:formatCode>0.000</c:formatCode>
                <c:ptCount val="1"/>
                <c:pt idx="0">
                  <c:v>0</c:v>
                </c:pt>
              </c:numCache>
            </c:numRef>
          </c:val>
        </c:ser>
        <c:ser>
          <c:idx val="5"/>
          <c:order val="5"/>
          <c:tx>
            <c:strRef>
              <c:f>Munka1!$E$68</c:f>
              <c:strCache>
                <c:ptCount val="1"/>
                <c:pt idx="0">
                  <c:v>Smoking cessation</c:v>
                </c:pt>
              </c:strCache>
            </c:strRef>
          </c:tx>
          <c:spPr>
            <a:solidFill>
              <a:srgbClr val="FFFF00"/>
            </a:solidFill>
          </c:spPr>
          <c:cat>
            <c:strRef>
              <c:f>Munka1!$G$62</c:f>
              <c:strCache>
                <c:ptCount val="1"/>
                <c:pt idx="0">
                  <c:v>difference</c:v>
                </c:pt>
              </c:strCache>
            </c:strRef>
          </c:cat>
          <c:val>
            <c:numRef>
              <c:f>Munka1!$G$68</c:f>
              <c:numCache>
                <c:formatCode>0.000</c:formatCode>
                <c:ptCount val="1"/>
                <c:pt idx="0">
                  <c:v>9.9999999999994316E-2</c:v>
                </c:pt>
              </c:numCache>
            </c:numRef>
          </c:val>
        </c:ser>
        <c:ser>
          <c:idx val="6"/>
          <c:order val="6"/>
          <c:tx>
            <c:strRef>
              <c:f>Munka1!$E$69</c:f>
              <c:strCache>
                <c:ptCount val="1"/>
                <c:pt idx="0">
                  <c:v>Mental health</c:v>
                </c:pt>
              </c:strCache>
            </c:strRef>
          </c:tx>
          <c:spPr>
            <a:solidFill>
              <a:srgbClr val="CCFF33"/>
            </a:solidFill>
          </c:spPr>
          <c:cat>
            <c:strRef>
              <c:f>Munka1!$G$62</c:f>
              <c:strCache>
                <c:ptCount val="1"/>
                <c:pt idx="0">
                  <c:v>difference</c:v>
                </c:pt>
              </c:strCache>
            </c:strRef>
          </c:cat>
          <c:val>
            <c:numRef>
              <c:f>Munka1!$G$69</c:f>
              <c:numCache>
                <c:formatCode>0.000</c:formatCode>
                <c:ptCount val="1"/>
                <c:pt idx="0">
                  <c:v>1</c:v>
                </c:pt>
              </c:numCache>
            </c:numRef>
          </c:val>
        </c:ser>
        <c:ser>
          <c:idx val="7"/>
          <c:order val="7"/>
          <c:tx>
            <c:strRef>
              <c:f>Munka1!$E$70</c:f>
              <c:strCache>
                <c:ptCount val="1"/>
                <c:pt idx="0">
                  <c:v>Family issues</c:v>
                </c:pt>
              </c:strCache>
            </c:strRef>
          </c:tx>
          <c:spPr>
            <a:solidFill>
              <a:srgbClr val="99FF33"/>
            </a:solidFill>
          </c:spPr>
          <c:cat>
            <c:strRef>
              <c:f>Munka1!$G$62</c:f>
              <c:strCache>
                <c:ptCount val="1"/>
                <c:pt idx="0">
                  <c:v>difference</c:v>
                </c:pt>
              </c:strCache>
            </c:strRef>
          </c:cat>
          <c:val>
            <c:numRef>
              <c:f>Munka1!$G$70</c:f>
              <c:numCache>
                <c:formatCode>0.000</c:formatCode>
                <c:ptCount val="1"/>
                <c:pt idx="0">
                  <c:v>1.3999999999999986</c:v>
                </c:pt>
              </c:numCache>
            </c:numRef>
          </c:val>
        </c:ser>
        <c:ser>
          <c:idx val="8"/>
          <c:order val="8"/>
          <c:tx>
            <c:strRef>
              <c:f>Munka1!$E$71</c:f>
              <c:strCache>
                <c:ptCount val="1"/>
                <c:pt idx="0">
                  <c:v>Treatment discontinuation or relapse</c:v>
                </c:pt>
              </c:strCache>
            </c:strRef>
          </c:tx>
          <c:spPr>
            <a:solidFill>
              <a:srgbClr val="66FF33"/>
            </a:solidFill>
          </c:spPr>
          <c:cat>
            <c:strRef>
              <c:f>Munka1!$G$62</c:f>
              <c:strCache>
                <c:ptCount val="1"/>
                <c:pt idx="0">
                  <c:v>difference</c:v>
                </c:pt>
              </c:strCache>
            </c:strRef>
          </c:cat>
          <c:val>
            <c:numRef>
              <c:f>Munka1!$G$71</c:f>
              <c:numCache>
                <c:formatCode>0.000</c:formatCode>
                <c:ptCount val="1"/>
                <c:pt idx="0">
                  <c:v>1.7999999999999972</c:v>
                </c:pt>
              </c:numCache>
            </c:numRef>
          </c:val>
        </c:ser>
        <c:ser>
          <c:idx val="9"/>
          <c:order val="9"/>
          <c:tx>
            <c:strRef>
              <c:f>Munka1!$E$72</c:f>
              <c:strCache>
                <c:ptCount val="1"/>
                <c:pt idx="0">
                  <c:v>Physical inactivity</c:v>
                </c:pt>
              </c:strCache>
            </c:strRef>
          </c:tx>
          <c:spPr>
            <a:solidFill>
              <a:srgbClr val="33CC33"/>
            </a:solidFill>
          </c:spPr>
          <c:cat>
            <c:strRef>
              <c:f>Munka1!$G$62</c:f>
              <c:strCache>
                <c:ptCount val="1"/>
                <c:pt idx="0">
                  <c:v>difference</c:v>
                </c:pt>
              </c:strCache>
            </c:strRef>
          </c:cat>
          <c:val>
            <c:numRef>
              <c:f>Munka1!$G$72</c:f>
              <c:numCache>
                <c:formatCode>0.000</c:formatCode>
                <c:ptCount val="1"/>
                <c:pt idx="0">
                  <c:v>4.7999999999999972</c:v>
                </c:pt>
              </c:numCache>
            </c:numRef>
          </c:val>
        </c:ser>
        <c:ser>
          <c:idx val="10"/>
          <c:order val="10"/>
          <c:tx>
            <c:strRef>
              <c:f>Munka1!$E$73</c:f>
              <c:strCache>
                <c:ptCount val="1"/>
                <c:pt idx="0">
                  <c:v>COVID-19 pandemic</c:v>
                </c:pt>
              </c:strCache>
            </c:strRef>
          </c:tx>
          <c:spPr>
            <a:solidFill>
              <a:srgbClr val="00CC00"/>
            </a:solidFill>
          </c:spPr>
          <c:cat>
            <c:strRef>
              <c:f>Munka1!$G$62</c:f>
              <c:strCache>
                <c:ptCount val="1"/>
                <c:pt idx="0">
                  <c:v>difference</c:v>
                </c:pt>
              </c:strCache>
            </c:strRef>
          </c:cat>
          <c:val>
            <c:numRef>
              <c:f>Munka1!$G$73</c:f>
              <c:numCache>
                <c:formatCode>0.000</c:formatCode>
                <c:ptCount val="1"/>
                <c:pt idx="0">
                  <c:v>5.5999999999999943</c:v>
                </c:pt>
              </c:numCache>
            </c:numRef>
          </c:val>
        </c:ser>
        <c:ser>
          <c:idx val="11"/>
          <c:order val="11"/>
          <c:tx>
            <c:strRef>
              <c:f>Munka1!$E$74</c:f>
              <c:strCache>
                <c:ptCount val="1"/>
                <c:pt idx="0">
                  <c:v>Schedule</c:v>
                </c:pt>
              </c:strCache>
            </c:strRef>
          </c:tx>
          <c:spPr>
            <a:solidFill>
              <a:srgbClr val="339933"/>
            </a:solidFill>
          </c:spPr>
          <c:cat>
            <c:strRef>
              <c:f>Munka1!$G$62</c:f>
              <c:strCache>
                <c:ptCount val="1"/>
                <c:pt idx="0">
                  <c:v>difference</c:v>
                </c:pt>
              </c:strCache>
            </c:strRef>
          </c:cat>
          <c:val>
            <c:numRef>
              <c:f>Munka1!$G$74</c:f>
              <c:numCache>
                <c:formatCode>0.000</c:formatCode>
                <c:ptCount val="1"/>
                <c:pt idx="0">
                  <c:v>6.1999999999999957</c:v>
                </c:pt>
              </c:numCache>
            </c:numRef>
          </c:val>
        </c:ser>
        <c:axId val="127684608"/>
        <c:axId val="127686144"/>
      </c:barChart>
      <c:catAx>
        <c:axId val="127684608"/>
        <c:scaling>
          <c:orientation val="minMax"/>
        </c:scaling>
        <c:axPos val="l"/>
        <c:majorTickMark val="none"/>
        <c:tickLblPos val="none"/>
        <c:crossAx val="127686144"/>
        <c:crosses val="autoZero"/>
        <c:auto val="1"/>
        <c:lblAlgn val="ctr"/>
        <c:lblOffset val="100"/>
      </c:catAx>
      <c:valAx>
        <c:axId val="127686144"/>
        <c:scaling>
          <c:orientation val="minMax"/>
        </c:scaling>
        <c:axPos val="b"/>
        <c:majorGridlines/>
        <c:title>
          <c:tx>
            <c:rich>
              <a:bodyPr/>
              <a:lstStyle/>
              <a:p>
                <a:pPr>
                  <a:defRPr/>
                </a:pPr>
                <a:r>
                  <a:rPr lang="hu-HU"/>
                  <a:t>Deviations from average success rate of 48.2%</a:t>
                </a:r>
              </a:p>
            </c:rich>
          </c:tx>
          <c:layout/>
        </c:title>
        <c:numFmt formatCode="0.000" sourceLinked="1"/>
        <c:majorTickMark val="none"/>
        <c:tickLblPos val="nextTo"/>
        <c:crossAx val="127684608"/>
        <c:crosses val="autoZero"/>
        <c:crossBetween val="between"/>
      </c:valAx>
    </c:plotArea>
    <c:legend>
      <c:legendPos val="r"/>
      <c:layout>
        <c:manualLayout>
          <c:xMode val="edge"/>
          <c:yMode val="edge"/>
          <c:x val="0.68710204045711154"/>
          <c:y val="0.15131131765611464"/>
          <c:w val="0.28461630999071524"/>
          <c:h val="0.66621250639418372"/>
        </c:manualLayout>
      </c:layout>
    </c:legend>
    <c:plotVisOnly val="1"/>
  </c:chart>
  <c:spPr>
    <a:ln>
      <a:noFill/>
    </a:ln>
  </c:spPr>
  <c:printSettings>
    <c:headerFooter/>
    <c:pageMargins b="0.75000000000000056" l="0.70000000000000051" r="0.70000000000000051" t="0.75000000000000056" header="0.30000000000000027" footer="0.30000000000000027"/>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lang val="hu-HU"/>
  <c:chart>
    <c:title/>
    <c:plotArea>
      <c:layout/>
      <c:barChart>
        <c:barDir val="bar"/>
        <c:grouping val="clustered"/>
        <c:ser>
          <c:idx val="0"/>
          <c:order val="0"/>
          <c:tx>
            <c:strRef>
              <c:f>Munka1!$G$84</c:f>
              <c:strCache>
                <c:ptCount val="1"/>
                <c:pt idx="0">
                  <c:v>difference from global average</c:v>
                </c:pt>
              </c:strCache>
            </c:strRef>
          </c:tx>
          <c:dLbls>
            <c:dLbl>
              <c:idx val="11"/>
              <c:tx>
                <c:rich>
                  <a:bodyPr/>
                  <a:lstStyle/>
                  <a:p>
                    <a:r>
                      <a:rPr lang="hu-HU"/>
                      <a:t>Schedule</a:t>
                    </a:r>
                  </a:p>
                </c:rich>
              </c:tx>
              <c:showVal val="1"/>
            </c:dLbl>
            <c:delete val="1"/>
          </c:dLbls>
          <c:cat>
            <c:strRef>
              <c:f>Munka1!$E$85:$E$96</c:f>
              <c:strCache>
                <c:ptCount val="12"/>
                <c:pt idx="0">
                  <c:v>Medication, disease or injury</c:v>
                </c:pt>
                <c:pt idx="1">
                  <c:v>None of the above</c:v>
                </c:pt>
                <c:pt idx="2">
                  <c:v>External circumstances</c:v>
                </c:pt>
                <c:pt idx="3">
                  <c:v>Eating habits</c:v>
                </c:pt>
                <c:pt idx="4">
                  <c:v>Women's health and pregnancy</c:v>
                </c:pt>
                <c:pt idx="5">
                  <c:v>Smoking cessation</c:v>
                </c:pt>
                <c:pt idx="6">
                  <c:v>Mental health</c:v>
                </c:pt>
                <c:pt idx="7">
                  <c:v>Family issues</c:v>
                </c:pt>
                <c:pt idx="8">
                  <c:v>Treatment discontinuation or relapse</c:v>
                </c:pt>
                <c:pt idx="9">
                  <c:v>Physical inactivity</c:v>
                </c:pt>
                <c:pt idx="10">
                  <c:v>COVID-19 pandemic</c:v>
                </c:pt>
                <c:pt idx="11">
                  <c:v>Schedule</c:v>
                </c:pt>
              </c:strCache>
            </c:strRef>
          </c:cat>
          <c:val>
            <c:numRef>
              <c:f>Munka1!$G$85:$G$96</c:f>
              <c:numCache>
                <c:formatCode>0.0</c:formatCode>
                <c:ptCount val="12"/>
                <c:pt idx="0">
                  <c:v>-5.4000000000000057</c:v>
                </c:pt>
                <c:pt idx="1">
                  <c:v>-2.9000000000000057</c:v>
                </c:pt>
                <c:pt idx="2">
                  <c:v>-0.40000000000000568</c:v>
                </c:pt>
                <c:pt idx="3">
                  <c:v>-0.30000000000000426</c:v>
                </c:pt>
                <c:pt idx="4">
                  <c:v>0</c:v>
                </c:pt>
                <c:pt idx="5">
                  <c:v>9.9999999999994316E-2</c:v>
                </c:pt>
                <c:pt idx="6">
                  <c:v>1</c:v>
                </c:pt>
                <c:pt idx="7">
                  <c:v>1.3999999999999986</c:v>
                </c:pt>
                <c:pt idx="8">
                  <c:v>1.7999999999999972</c:v>
                </c:pt>
                <c:pt idx="9">
                  <c:v>4.7999999999999972</c:v>
                </c:pt>
                <c:pt idx="10">
                  <c:v>5.5999999999999943</c:v>
                </c:pt>
                <c:pt idx="11">
                  <c:v>6.1999999999999957</c:v>
                </c:pt>
              </c:numCache>
            </c:numRef>
          </c:val>
        </c:ser>
        <c:axId val="127702912"/>
        <c:axId val="127704448"/>
      </c:barChart>
      <c:catAx>
        <c:axId val="127702912"/>
        <c:scaling>
          <c:orientation val="minMax"/>
        </c:scaling>
        <c:axPos val="l"/>
        <c:tickLblPos val="nextTo"/>
        <c:crossAx val="127704448"/>
        <c:crosses val="autoZero"/>
        <c:auto val="1"/>
        <c:lblAlgn val="ctr"/>
        <c:lblOffset val="100"/>
      </c:catAx>
      <c:valAx>
        <c:axId val="127704448"/>
        <c:scaling>
          <c:orientation val="minMax"/>
        </c:scaling>
        <c:axPos val="b"/>
        <c:majorGridlines/>
        <c:numFmt formatCode="0.0" sourceLinked="1"/>
        <c:tickLblPos val="nextTo"/>
        <c:crossAx val="127702912"/>
        <c:crosses val="autoZero"/>
        <c:crossBetween val="between"/>
      </c:valAx>
    </c:plotArea>
    <c:legend>
      <c:legendPos val="r"/>
    </c:legend>
    <c:plotVisOnly val="1"/>
  </c:chart>
  <c:printSettings>
    <c:headerFooter/>
    <c:pageMargins b="0.75000000000000033" l="0.70000000000000029" r="0.70000000000000029" t="0.75000000000000033" header="0.30000000000000016" footer="0.30000000000000016"/>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lang val="hu-HU"/>
  <c:chart>
    <c:plotArea>
      <c:layout>
        <c:manualLayout>
          <c:layoutTarget val="inner"/>
          <c:xMode val="edge"/>
          <c:yMode val="edge"/>
          <c:x val="1.8181667234963613E-2"/>
          <c:y val="2.6021574895150151E-2"/>
          <c:w val="0.83116205467689064"/>
          <c:h val="0.92799955716809057"/>
        </c:manualLayout>
      </c:layout>
      <c:barChart>
        <c:barDir val="bar"/>
        <c:grouping val="clustered"/>
        <c:ser>
          <c:idx val="0"/>
          <c:order val="0"/>
          <c:tx>
            <c:strRef>
              <c:f>Munka1!$J$123</c:f>
              <c:strCache>
                <c:ptCount val="1"/>
                <c:pt idx="0">
                  <c:v>Helper - green</c:v>
                </c:pt>
              </c:strCache>
            </c:strRef>
          </c:tx>
          <c:spPr>
            <a:solidFill>
              <a:srgbClr val="00B050"/>
            </a:solidFill>
          </c:spPr>
          <c:cat>
            <c:strRef>
              <c:f>Munka1!$F$124:$F$135</c:f>
              <c:strCache>
                <c:ptCount val="12"/>
                <c:pt idx="0">
                  <c:v>Medication, disease or injury</c:v>
                </c:pt>
                <c:pt idx="1">
                  <c:v>None of the above</c:v>
                </c:pt>
                <c:pt idx="2">
                  <c:v>External circumstances</c:v>
                </c:pt>
                <c:pt idx="3">
                  <c:v>Eating habits</c:v>
                </c:pt>
                <c:pt idx="4">
                  <c:v>Women's health and pregnancy</c:v>
                </c:pt>
                <c:pt idx="5">
                  <c:v>Smoking cessation</c:v>
                </c:pt>
                <c:pt idx="6">
                  <c:v>Mental health</c:v>
                </c:pt>
                <c:pt idx="7">
                  <c:v>Family issues</c:v>
                </c:pt>
                <c:pt idx="8">
                  <c:v>Treatment discontinuation or relapse</c:v>
                </c:pt>
                <c:pt idx="9">
                  <c:v>Physical inactivity</c:v>
                </c:pt>
                <c:pt idx="10">
                  <c:v>COVID-19 pandemic</c:v>
                </c:pt>
                <c:pt idx="11">
                  <c:v>Schedule</c:v>
                </c:pt>
              </c:strCache>
            </c:strRef>
          </c:cat>
          <c:val>
            <c:numRef>
              <c:f>Munka1!$J$124:$J$135</c:f>
              <c:numCache>
                <c:formatCode>General</c:formatCode>
                <c:ptCount val="12"/>
                <c:pt idx="0">
                  <c:v>#N/A</c:v>
                </c:pt>
                <c:pt idx="1">
                  <c:v>#N/A</c:v>
                </c:pt>
                <c:pt idx="2">
                  <c:v>#N/A</c:v>
                </c:pt>
                <c:pt idx="3">
                  <c:v>#N/A</c:v>
                </c:pt>
                <c:pt idx="4">
                  <c:v>#N/A</c:v>
                </c:pt>
                <c:pt idx="5">
                  <c:v>#N/A</c:v>
                </c:pt>
                <c:pt idx="6">
                  <c:v>#N/A</c:v>
                </c:pt>
                <c:pt idx="7">
                  <c:v>1.3999999999999986</c:v>
                </c:pt>
                <c:pt idx="8">
                  <c:v>1.7999999999999972</c:v>
                </c:pt>
                <c:pt idx="9">
                  <c:v>4.7999999999999972</c:v>
                </c:pt>
                <c:pt idx="10">
                  <c:v>5.5999999999999943</c:v>
                </c:pt>
                <c:pt idx="11">
                  <c:v>6.1999999999999957</c:v>
                </c:pt>
              </c:numCache>
            </c:numRef>
          </c:val>
        </c:ser>
        <c:ser>
          <c:idx val="1"/>
          <c:order val="1"/>
          <c:tx>
            <c:strRef>
              <c:f>Munka1!$K$123</c:f>
              <c:strCache>
                <c:ptCount val="1"/>
                <c:pt idx="0">
                  <c:v>Helper - red</c:v>
                </c:pt>
              </c:strCache>
            </c:strRef>
          </c:tx>
          <c:dLbls>
            <c:dLbl>
              <c:idx val="0"/>
              <c:layout>
                <c:manualLayout>
                  <c:x val="-0.17761736320104371"/>
                  <c:y val="-3.612461904969258E-2"/>
                </c:manualLayout>
              </c:layout>
              <c:tx>
                <c:rich>
                  <a:bodyPr/>
                  <a:lstStyle/>
                  <a:p>
                    <a:r>
                      <a:rPr lang="hu-HU" sz="1050"/>
                      <a:t>M</a:t>
                    </a:r>
                    <a:r>
                      <a:rPr lang="hu-HU"/>
                      <a:t>edication,</a:t>
                    </a:r>
                    <a:r>
                      <a:rPr lang="hu-HU" baseline="0"/>
                      <a:t> disease or injury -- 42.8%</a:t>
                    </a:r>
                    <a:endParaRPr lang="en-US"/>
                  </a:p>
                </c:rich>
              </c:tx>
              <c:showVal val="1"/>
            </c:dLbl>
            <c:dLbl>
              <c:idx val="1"/>
              <c:layout>
                <c:manualLayout>
                  <c:x val="-0.17472290335492868"/>
                  <c:y val="-2.6725403199893551E-2"/>
                </c:manualLayout>
              </c:layout>
              <c:tx>
                <c:rich>
                  <a:bodyPr/>
                  <a:lstStyle/>
                  <a:p>
                    <a:r>
                      <a:rPr lang="hu-HU" sz="1050"/>
                      <a:t>N</a:t>
                    </a:r>
                    <a:r>
                      <a:rPr lang="hu-HU"/>
                      <a:t>one</a:t>
                    </a:r>
                    <a:r>
                      <a:rPr lang="hu-HU" baseline="0"/>
                      <a:t> of the above - 45.3%</a:t>
                    </a:r>
                    <a:endParaRPr lang="en-US"/>
                  </a:p>
                </c:rich>
              </c:tx>
              <c:showVal val="1"/>
            </c:dLbl>
            <c:dLbl>
              <c:idx val="2"/>
              <c:layout>
                <c:manualLayout>
                  <c:x val="-0.22744132951833143"/>
                  <c:y val="-1.8502202215310931E-2"/>
                </c:manualLayout>
              </c:layout>
              <c:tx>
                <c:rich>
                  <a:bodyPr/>
                  <a:lstStyle/>
                  <a:p>
                    <a:r>
                      <a:rPr lang="hu-HU" sz="1050"/>
                      <a:t>E</a:t>
                    </a:r>
                    <a:r>
                      <a:rPr lang="hu-HU"/>
                      <a:t>xternal</a:t>
                    </a:r>
                    <a:r>
                      <a:rPr lang="hu-HU" baseline="0"/>
                      <a:t> circumstances - 47.8%</a:t>
                    </a:r>
                    <a:endParaRPr lang="en-US"/>
                  </a:p>
                </c:rich>
              </c:tx>
              <c:showVal val="1"/>
            </c:dLbl>
            <c:dLbl>
              <c:idx val="3"/>
              <c:layout>
                <c:manualLayout>
                  <c:x val="-0.15966080085392798"/>
                  <c:y val="-1.8502202215310931E-2"/>
                </c:manualLayout>
              </c:layout>
              <c:tx>
                <c:rich>
                  <a:bodyPr/>
                  <a:lstStyle/>
                  <a:p>
                    <a:r>
                      <a:rPr lang="hu-HU" sz="1050"/>
                      <a:t>E</a:t>
                    </a:r>
                    <a:r>
                      <a:rPr lang="hu-HU"/>
                      <a:t>ating habits - 47.9%</a:t>
                    </a:r>
                    <a:endParaRPr lang="en-US"/>
                  </a:p>
                </c:rich>
              </c:tx>
              <c:showVal val="1"/>
            </c:dLbl>
            <c:dLbl>
              <c:idx val="4"/>
              <c:layout>
                <c:manualLayout>
                  <c:x val="-6.4768060723763274E-2"/>
                  <c:y val="-1.0279001230728221E-2"/>
                </c:manualLayout>
              </c:layout>
              <c:tx>
                <c:rich>
                  <a:bodyPr/>
                  <a:lstStyle/>
                  <a:p>
                    <a:r>
                      <a:rPr lang="hu-HU" sz="1050"/>
                      <a:t>W</a:t>
                    </a:r>
                    <a:r>
                      <a:rPr lang="hu-HU"/>
                      <a:t>omen's health/pregnancy</a:t>
                    </a:r>
                    <a:r>
                      <a:rPr lang="hu-HU" baseline="0"/>
                      <a:t> - 48.2%</a:t>
                    </a:r>
                    <a:endParaRPr lang="en-US"/>
                  </a:p>
                </c:rich>
              </c:tx>
              <c:showVal val="1"/>
            </c:dLbl>
            <c:dLbl>
              <c:idx val="5"/>
              <c:layout>
                <c:manualLayout>
                  <c:x val="1.5062339703200761E-3"/>
                  <c:y val="-1.8502202215310931E-2"/>
                </c:manualLayout>
              </c:layout>
              <c:tx>
                <c:rich>
                  <a:bodyPr/>
                  <a:lstStyle/>
                  <a:p>
                    <a:r>
                      <a:rPr lang="hu-HU" sz="1050"/>
                      <a:t>S</a:t>
                    </a:r>
                    <a:r>
                      <a:rPr lang="hu-HU"/>
                      <a:t>moking cessation - 48.3%</a:t>
                    </a:r>
                    <a:endParaRPr lang="en-US"/>
                  </a:p>
                </c:rich>
              </c:tx>
              <c:showVal val="1"/>
            </c:dLbl>
            <c:dLbl>
              <c:idx val="6"/>
              <c:layout>
                <c:manualLayout>
                  <c:x val="5.5730656901842819E-2"/>
                  <c:y val="-1.8502202215310931E-2"/>
                </c:manualLayout>
              </c:layout>
              <c:tx>
                <c:rich>
                  <a:bodyPr/>
                  <a:lstStyle/>
                  <a:p>
                    <a:r>
                      <a:rPr lang="hu-HU" sz="1050"/>
                      <a:t>M</a:t>
                    </a:r>
                    <a:r>
                      <a:rPr lang="hu-HU"/>
                      <a:t>ental health</a:t>
                    </a:r>
                    <a:r>
                      <a:rPr lang="hu-HU" baseline="0"/>
                      <a:t> - 49.2%</a:t>
                    </a:r>
                    <a:endParaRPr lang="en-US"/>
                  </a:p>
                </c:rich>
              </c:tx>
              <c:showVal val="1"/>
            </c:dLbl>
            <c:dLbl>
              <c:idx val="7"/>
              <c:layout>
                <c:manualLayout>
                  <c:x val="0"/>
                  <c:y val="-1.6446401969165275E-2"/>
                </c:manualLayout>
              </c:layout>
              <c:tx>
                <c:rich>
                  <a:bodyPr/>
                  <a:lstStyle/>
                  <a:p>
                    <a:r>
                      <a:rPr lang="hu-HU" sz="1050"/>
                      <a:t>F</a:t>
                    </a:r>
                    <a:r>
                      <a:rPr lang="hu-HU" sz="1000"/>
                      <a:t>amily issues - 49.6%</a:t>
                    </a:r>
                    <a:endParaRPr lang="en-US" sz="1000"/>
                  </a:p>
                </c:rich>
              </c:tx>
              <c:showVal val="1"/>
            </c:dLbl>
            <c:dLbl>
              <c:idx val="8"/>
              <c:layout>
                <c:manualLayout>
                  <c:x val="-2.9910771693199339E-3"/>
                  <c:y val="-1.5977174027908481E-2"/>
                </c:manualLayout>
              </c:layout>
              <c:tx>
                <c:rich>
                  <a:bodyPr/>
                  <a:lstStyle/>
                  <a:p>
                    <a:r>
                      <a:rPr lang="hu-HU" sz="1050" baseline="0"/>
                      <a:t>W</a:t>
                    </a:r>
                    <a:r>
                      <a:rPr lang="hu-HU" baseline="0"/>
                      <a:t>eight regain - 50.0%</a:t>
                    </a:r>
                  </a:p>
                </c:rich>
              </c:tx>
              <c:showVal val="1"/>
            </c:dLbl>
            <c:dLbl>
              <c:idx val="9"/>
              <c:tx>
                <c:rich>
                  <a:bodyPr/>
                  <a:lstStyle/>
                  <a:p>
                    <a:r>
                      <a:rPr lang="hu-HU" sz="1050"/>
                      <a:t>P</a:t>
                    </a:r>
                    <a:r>
                      <a:rPr lang="hu-HU"/>
                      <a:t>hysical</a:t>
                    </a:r>
                    <a:r>
                      <a:rPr lang="hu-HU" baseline="0"/>
                      <a:t> inactivity - 53.0%</a:t>
                    </a:r>
                    <a:endParaRPr lang="en-US"/>
                  </a:p>
                </c:rich>
              </c:tx>
              <c:showVal val="1"/>
            </c:dLbl>
            <c:dLbl>
              <c:idx val="10"/>
              <c:tx>
                <c:rich>
                  <a:bodyPr/>
                  <a:lstStyle/>
                  <a:p>
                    <a:r>
                      <a:rPr lang="hu-HU" sz="1050"/>
                      <a:t>C</a:t>
                    </a:r>
                    <a:r>
                      <a:rPr lang="hu-HU"/>
                      <a:t>OVID-19 pandemic - 53.8%</a:t>
                    </a:r>
                  </a:p>
                </c:rich>
              </c:tx>
              <c:showVal val="1"/>
            </c:dLbl>
            <c:dLbl>
              <c:idx val="11"/>
              <c:tx>
                <c:rich>
                  <a:bodyPr/>
                  <a:lstStyle/>
                  <a:p>
                    <a:r>
                      <a:rPr lang="hu-HU" sz="1050"/>
                      <a:t>S</a:t>
                    </a:r>
                    <a:r>
                      <a:rPr lang="hu-HU"/>
                      <a:t>chedule</a:t>
                    </a:r>
                    <a:r>
                      <a:rPr lang="hu-HU" baseline="0"/>
                      <a:t> - 54.4%</a:t>
                    </a:r>
                    <a:endParaRPr lang="en-US"/>
                  </a:p>
                </c:rich>
              </c:tx>
              <c:showVal val="1"/>
            </c:dLbl>
            <c:txPr>
              <a:bodyPr/>
              <a:lstStyle/>
              <a:p>
                <a:pPr>
                  <a:defRPr sz="1050"/>
                </a:pPr>
                <a:endParaRPr lang="hu-HU"/>
              </a:p>
            </c:txPr>
            <c:showVal val="1"/>
          </c:dLbls>
          <c:cat>
            <c:strRef>
              <c:f>Munka1!$F$124:$F$135</c:f>
              <c:strCache>
                <c:ptCount val="12"/>
                <c:pt idx="0">
                  <c:v>Medication, disease or injury</c:v>
                </c:pt>
                <c:pt idx="1">
                  <c:v>None of the above</c:v>
                </c:pt>
                <c:pt idx="2">
                  <c:v>External circumstances</c:v>
                </c:pt>
                <c:pt idx="3">
                  <c:v>Eating habits</c:v>
                </c:pt>
                <c:pt idx="4">
                  <c:v>Women's health and pregnancy</c:v>
                </c:pt>
                <c:pt idx="5">
                  <c:v>Smoking cessation</c:v>
                </c:pt>
                <c:pt idx="6">
                  <c:v>Mental health</c:v>
                </c:pt>
                <c:pt idx="7">
                  <c:v>Family issues</c:v>
                </c:pt>
                <c:pt idx="8">
                  <c:v>Treatment discontinuation or relapse</c:v>
                </c:pt>
                <c:pt idx="9">
                  <c:v>Physical inactivity</c:v>
                </c:pt>
                <c:pt idx="10">
                  <c:v>COVID-19 pandemic</c:v>
                </c:pt>
                <c:pt idx="11">
                  <c:v>Schedule</c:v>
                </c:pt>
              </c:strCache>
            </c:strRef>
          </c:cat>
          <c:val>
            <c:numRef>
              <c:f>Munka1!$K$124:$K$135</c:f>
              <c:numCache>
                <c:formatCode>General</c:formatCode>
                <c:ptCount val="12"/>
                <c:pt idx="0">
                  <c:v>-5.4000000000000057</c:v>
                </c:pt>
                <c:pt idx="1">
                  <c:v>-2.9000000000000057</c:v>
                </c:pt>
                <c:pt idx="2">
                  <c:v>#N/A</c:v>
                </c:pt>
                <c:pt idx="3">
                  <c:v>#N/A</c:v>
                </c:pt>
                <c:pt idx="4">
                  <c:v>#N/A</c:v>
                </c:pt>
                <c:pt idx="5">
                  <c:v>#N/A</c:v>
                </c:pt>
                <c:pt idx="6">
                  <c:v>#N/A</c:v>
                </c:pt>
                <c:pt idx="7">
                  <c:v>#N/A</c:v>
                </c:pt>
                <c:pt idx="8">
                  <c:v>#N/A</c:v>
                </c:pt>
                <c:pt idx="9">
                  <c:v>#N/A</c:v>
                </c:pt>
                <c:pt idx="10">
                  <c:v>#N/A</c:v>
                </c:pt>
                <c:pt idx="11">
                  <c:v>#N/A</c:v>
                </c:pt>
              </c:numCache>
            </c:numRef>
          </c:val>
        </c:ser>
        <c:ser>
          <c:idx val="2"/>
          <c:order val="2"/>
          <c:tx>
            <c:strRef>
              <c:f>Munka1!$L$123</c:f>
              <c:strCache>
                <c:ptCount val="1"/>
                <c:pt idx="0">
                  <c:v>Helper - yellow</c:v>
                </c:pt>
              </c:strCache>
            </c:strRef>
          </c:tx>
          <c:spPr>
            <a:solidFill>
              <a:srgbClr val="FFC000"/>
            </a:solidFill>
          </c:spPr>
          <c:cat>
            <c:strRef>
              <c:f>Munka1!$F$124:$F$135</c:f>
              <c:strCache>
                <c:ptCount val="12"/>
                <c:pt idx="0">
                  <c:v>Medication, disease or injury</c:v>
                </c:pt>
                <c:pt idx="1">
                  <c:v>None of the above</c:v>
                </c:pt>
                <c:pt idx="2">
                  <c:v>External circumstances</c:v>
                </c:pt>
                <c:pt idx="3">
                  <c:v>Eating habits</c:v>
                </c:pt>
                <c:pt idx="4">
                  <c:v>Women's health and pregnancy</c:v>
                </c:pt>
                <c:pt idx="5">
                  <c:v>Smoking cessation</c:v>
                </c:pt>
                <c:pt idx="6">
                  <c:v>Mental health</c:v>
                </c:pt>
                <c:pt idx="7">
                  <c:v>Family issues</c:v>
                </c:pt>
                <c:pt idx="8">
                  <c:v>Treatment discontinuation or relapse</c:v>
                </c:pt>
                <c:pt idx="9">
                  <c:v>Physical inactivity</c:v>
                </c:pt>
                <c:pt idx="10">
                  <c:v>COVID-19 pandemic</c:v>
                </c:pt>
                <c:pt idx="11">
                  <c:v>Schedule</c:v>
                </c:pt>
              </c:strCache>
            </c:strRef>
          </c:cat>
          <c:val>
            <c:numRef>
              <c:f>Munka1!$L$124:$L$135</c:f>
              <c:numCache>
                <c:formatCode>General</c:formatCode>
                <c:ptCount val="12"/>
                <c:pt idx="0">
                  <c:v>#N/A</c:v>
                </c:pt>
                <c:pt idx="1">
                  <c:v>#N/A</c:v>
                </c:pt>
                <c:pt idx="2">
                  <c:v>-0.40000000000000568</c:v>
                </c:pt>
                <c:pt idx="3">
                  <c:v>-0.30000000000000426</c:v>
                </c:pt>
                <c:pt idx="4">
                  <c:v>0</c:v>
                </c:pt>
                <c:pt idx="5">
                  <c:v>9.9999999999994316E-2</c:v>
                </c:pt>
                <c:pt idx="6">
                  <c:v>1</c:v>
                </c:pt>
                <c:pt idx="7">
                  <c:v>#N/A</c:v>
                </c:pt>
                <c:pt idx="8">
                  <c:v>#N/A</c:v>
                </c:pt>
                <c:pt idx="9">
                  <c:v>#N/A</c:v>
                </c:pt>
                <c:pt idx="10">
                  <c:v>#N/A</c:v>
                </c:pt>
                <c:pt idx="11">
                  <c:v>#N/A</c:v>
                </c:pt>
              </c:numCache>
            </c:numRef>
          </c:val>
        </c:ser>
        <c:axId val="128035072"/>
        <c:axId val="128151552"/>
      </c:barChart>
      <c:catAx>
        <c:axId val="128035072"/>
        <c:scaling>
          <c:orientation val="minMax"/>
        </c:scaling>
        <c:delete val="1"/>
        <c:axPos val="l"/>
        <c:tickLblPos val="none"/>
        <c:crossAx val="128151552"/>
        <c:crosses val="autoZero"/>
        <c:auto val="1"/>
        <c:lblAlgn val="ctr"/>
        <c:lblOffset val="100"/>
      </c:catAx>
      <c:valAx>
        <c:axId val="128151552"/>
        <c:scaling>
          <c:orientation val="minMax"/>
        </c:scaling>
        <c:axPos val="b"/>
        <c:majorGridlines/>
        <c:numFmt formatCode="General" sourceLinked="1"/>
        <c:tickLblPos val="nextTo"/>
        <c:crossAx val="128035072"/>
        <c:crosses val="autoZero"/>
        <c:crossBetween val="between"/>
      </c:valAx>
    </c:plotArea>
    <c:legend>
      <c:legendPos val="r"/>
      <c:layout>
        <c:manualLayout>
          <c:xMode val="edge"/>
          <c:yMode val="edge"/>
          <c:x val="0.8730327783790196"/>
          <c:y val="0.44834931380787157"/>
          <c:w val="0.1176639735879087"/>
          <c:h val="0.10987880396263452"/>
        </c:manualLayout>
      </c:layout>
    </c:legend>
    <c:plotVisOnly val="1"/>
  </c:chart>
  <c:printSettings>
    <c:headerFooter/>
    <c:pageMargins b="0.75000000000000033" l="0.70000000000000029" r="0.70000000000000029" t="0.75000000000000033" header="0.30000000000000016" footer="0.30000000000000016"/>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lang val="hu-HU"/>
  <c:style val="3"/>
  <c:chart>
    <c:title>
      <c:tx>
        <c:rich>
          <a:bodyPr/>
          <a:lstStyle/>
          <a:p>
            <a:pPr>
              <a:defRPr/>
            </a:pPr>
            <a:r>
              <a:rPr lang="hu-HU"/>
              <a:t>Effect of WGCs on the proportion of patients achieving 10% WL</a:t>
            </a:r>
          </a:p>
        </c:rich>
      </c:tx>
      <c:layout/>
    </c:title>
    <c:plotArea>
      <c:layout/>
      <c:barChart>
        <c:barDir val="bar"/>
        <c:grouping val="clustered"/>
        <c:ser>
          <c:idx val="0"/>
          <c:order val="0"/>
          <c:tx>
            <c:strRef>
              <c:f>Munka1!$E$63</c:f>
              <c:strCache>
                <c:ptCount val="1"/>
                <c:pt idx="0">
                  <c:v>Medication, disease or injury</c:v>
                </c:pt>
              </c:strCache>
            </c:strRef>
          </c:tx>
          <c:cat>
            <c:strRef>
              <c:f>Munka1!$G$62</c:f>
              <c:strCache>
                <c:ptCount val="1"/>
                <c:pt idx="0">
                  <c:v>difference</c:v>
                </c:pt>
              </c:strCache>
            </c:strRef>
          </c:cat>
          <c:val>
            <c:numRef>
              <c:f>Munka1!$G$63</c:f>
              <c:numCache>
                <c:formatCode>0.000</c:formatCode>
                <c:ptCount val="1"/>
                <c:pt idx="0">
                  <c:v>-5.4000000000000057</c:v>
                </c:pt>
              </c:numCache>
            </c:numRef>
          </c:val>
        </c:ser>
        <c:ser>
          <c:idx val="1"/>
          <c:order val="1"/>
          <c:tx>
            <c:strRef>
              <c:f>Munka1!$E$64</c:f>
              <c:strCache>
                <c:ptCount val="1"/>
                <c:pt idx="0">
                  <c:v>None of the above</c:v>
                </c:pt>
              </c:strCache>
            </c:strRef>
          </c:tx>
          <c:cat>
            <c:strRef>
              <c:f>Munka1!$G$62</c:f>
              <c:strCache>
                <c:ptCount val="1"/>
                <c:pt idx="0">
                  <c:v>difference</c:v>
                </c:pt>
              </c:strCache>
            </c:strRef>
          </c:cat>
          <c:val>
            <c:numRef>
              <c:f>Munka1!$G$64</c:f>
              <c:numCache>
                <c:formatCode>0.000</c:formatCode>
                <c:ptCount val="1"/>
                <c:pt idx="0">
                  <c:v>-2.9000000000000057</c:v>
                </c:pt>
              </c:numCache>
            </c:numRef>
          </c:val>
        </c:ser>
        <c:ser>
          <c:idx val="2"/>
          <c:order val="2"/>
          <c:tx>
            <c:strRef>
              <c:f>Munka1!$E$65</c:f>
              <c:strCache>
                <c:ptCount val="1"/>
                <c:pt idx="0">
                  <c:v>External circumstances</c:v>
                </c:pt>
              </c:strCache>
            </c:strRef>
          </c:tx>
          <c:cat>
            <c:strRef>
              <c:f>Munka1!$G$62</c:f>
              <c:strCache>
                <c:ptCount val="1"/>
                <c:pt idx="0">
                  <c:v>difference</c:v>
                </c:pt>
              </c:strCache>
            </c:strRef>
          </c:cat>
          <c:val>
            <c:numRef>
              <c:f>Munka1!$G$65</c:f>
              <c:numCache>
                <c:formatCode>0.000</c:formatCode>
                <c:ptCount val="1"/>
                <c:pt idx="0">
                  <c:v>-0.40000000000000568</c:v>
                </c:pt>
              </c:numCache>
            </c:numRef>
          </c:val>
        </c:ser>
        <c:ser>
          <c:idx val="3"/>
          <c:order val="3"/>
          <c:tx>
            <c:strRef>
              <c:f>Munka1!$E$66</c:f>
              <c:strCache>
                <c:ptCount val="1"/>
                <c:pt idx="0">
                  <c:v>Eating habits</c:v>
                </c:pt>
              </c:strCache>
            </c:strRef>
          </c:tx>
          <c:cat>
            <c:strRef>
              <c:f>Munka1!$G$62</c:f>
              <c:strCache>
                <c:ptCount val="1"/>
                <c:pt idx="0">
                  <c:v>difference</c:v>
                </c:pt>
              </c:strCache>
            </c:strRef>
          </c:cat>
          <c:val>
            <c:numRef>
              <c:f>Munka1!$G$66</c:f>
              <c:numCache>
                <c:formatCode>0.000</c:formatCode>
                <c:ptCount val="1"/>
                <c:pt idx="0">
                  <c:v>-0.30000000000000426</c:v>
                </c:pt>
              </c:numCache>
            </c:numRef>
          </c:val>
        </c:ser>
        <c:ser>
          <c:idx val="4"/>
          <c:order val="4"/>
          <c:tx>
            <c:strRef>
              <c:f>Munka1!$E$67</c:f>
              <c:strCache>
                <c:ptCount val="1"/>
                <c:pt idx="0">
                  <c:v>Women's health and pregnancy</c:v>
                </c:pt>
              </c:strCache>
            </c:strRef>
          </c:tx>
          <c:cat>
            <c:strRef>
              <c:f>Munka1!$G$62</c:f>
              <c:strCache>
                <c:ptCount val="1"/>
                <c:pt idx="0">
                  <c:v>difference</c:v>
                </c:pt>
              </c:strCache>
            </c:strRef>
          </c:cat>
          <c:val>
            <c:numRef>
              <c:f>Munka1!$G$67</c:f>
              <c:numCache>
                <c:formatCode>0.000</c:formatCode>
                <c:ptCount val="1"/>
                <c:pt idx="0">
                  <c:v>0</c:v>
                </c:pt>
              </c:numCache>
            </c:numRef>
          </c:val>
        </c:ser>
        <c:ser>
          <c:idx val="5"/>
          <c:order val="5"/>
          <c:tx>
            <c:strRef>
              <c:f>Munka1!$E$68</c:f>
              <c:strCache>
                <c:ptCount val="1"/>
                <c:pt idx="0">
                  <c:v>Smoking cessation</c:v>
                </c:pt>
              </c:strCache>
            </c:strRef>
          </c:tx>
          <c:cat>
            <c:strRef>
              <c:f>Munka1!$G$62</c:f>
              <c:strCache>
                <c:ptCount val="1"/>
                <c:pt idx="0">
                  <c:v>difference</c:v>
                </c:pt>
              </c:strCache>
            </c:strRef>
          </c:cat>
          <c:val>
            <c:numRef>
              <c:f>Munka1!$G$68</c:f>
              <c:numCache>
                <c:formatCode>0.000</c:formatCode>
                <c:ptCount val="1"/>
                <c:pt idx="0">
                  <c:v>9.9999999999994316E-2</c:v>
                </c:pt>
              </c:numCache>
            </c:numRef>
          </c:val>
        </c:ser>
        <c:ser>
          <c:idx val="6"/>
          <c:order val="6"/>
          <c:tx>
            <c:strRef>
              <c:f>Munka1!$E$69</c:f>
              <c:strCache>
                <c:ptCount val="1"/>
                <c:pt idx="0">
                  <c:v>Mental health</c:v>
                </c:pt>
              </c:strCache>
            </c:strRef>
          </c:tx>
          <c:cat>
            <c:strRef>
              <c:f>Munka1!$G$62</c:f>
              <c:strCache>
                <c:ptCount val="1"/>
                <c:pt idx="0">
                  <c:v>difference</c:v>
                </c:pt>
              </c:strCache>
            </c:strRef>
          </c:cat>
          <c:val>
            <c:numRef>
              <c:f>Munka1!$G$69</c:f>
              <c:numCache>
                <c:formatCode>0.000</c:formatCode>
                <c:ptCount val="1"/>
                <c:pt idx="0">
                  <c:v>1</c:v>
                </c:pt>
              </c:numCache>
            </c:numRef>
          </c:val>
        </c:ser>
        <c:ser>
          <c:idx val="7"/>
          <c:order val="7"/>
          <c:tx>
            <c:strRef>
              <c:f>Munka1!$E$70</c:f>
              <c:strCache>
                <c:ptCount val="1"/>
                <c:pt idx="0">
                  <c:v>Family issues</c:v>
                </c:pt>
              </c:strCache>
            </c:strRef>
          </c:tx>
          <c:cat>
            <c:strRef>
              <c:f>Munka1!$G$62</c:f>
              <c:strCache>
                <c:ptCount val="1"/>
                <c:pt idx="0">
                  <c:v>difference</c:v>
                </c:pt>
              </c:strCache>
            </c:strRef>
          </c:cat>
          <c:val>
            <c:numRef>
              <c:f>Munka1!$G$70</c:f>
              <c:numCache>
                <c:formatCode>0.000</c:formatCode>
                <c:ptCount val="1"/>
                <c:pt idx="0">
                  <c:v>1.3999999999999986</c:v>
                </c:pt>
              </c:numCache>
            </c:numRef>
          </c:val>
        </c:ser>
        <c:ser>
          <c:idx val="8"/>
          <c:order val="8"/>
          <c:tx>
            <c:strRef>
              <c:f>Munka1!$E$71</c:f>
              <c:strCache>
                <c:ptCount val="1"/>
                <c:pt idx="0">
                  <c:v>Treatment discontinuation or relapse</c:v>
                </c:pt>
              </c:strCache>
            </c:strRef>
          </c:tx>
          <c:cat>
            <c:strRef>
              <c:f>Munka1!$G$62</c:f>
              <c:strCache>
                <c:ptCount val="1"/>
                <c:pt idx="0">
                  <c:v>difference</c:v>
                </c:pt>
              </c:strCache>
            </c:strRef>
          </c:cat>
          <c:val>
            <c:numRef>
              <c:f>Munka1!$G$71</c:f>
              <c:numCache>
                <c:formatCode>0.000</c:formatCode>
                <c:ptCount val="1"/>
                <c:pt idx="0">
                  <c:v>1.7999999999999972</c:v>
                </c:pt>
              </c:numCache>
            </c:numRef>
          </c:val>
        </c:ser>
        <c:ser>
          <c:idx val="9"/>
          <c:order val="9"/>
          <c:tx>
            <c:strRef>
              <c:f>Munka1!$E$72</c:f>
              <c:strCache>
                <c:ptCount val="1"/>
                <c:pt idx="0">
                  <c:v>Physical inactivity</c:v>
                </c:pt>
              </c:strCache>
            </c:strRef>
          </c:tx>
          <c:cat>
            <c:strRef>
              <c:f>Munka1!$G$62</c:f>
              <c:strCache>
                <c:ptCount val="1"/>
                <c:pt idx="0">
                  <c:v>difference</c:v>
                </c:pt>
              </c:strCache>
            </c:strRef>
          </c:cat>
          <c:val>
            <c:numRef>
              <c:f>Munka1!$G$72</c:f>
              <c:numCache>
                <c:formatCode>0.000</c:formatCode>
                <c:ptCount val="1"/>
                <c:pt idx="0">
                  <c:v>4.7999999999999972</c:v>
                </c:pt>
              </c:numCache>
            </c:numRef>
          </c:val>
        </c:ser>
        <c:ser>
          <c:idx val="10"/>
          <c:order val="10"/>
          <c:tx>
            <c:strRef>
              <c:f>Munka1!$E$73</c:f>
              <c:strCache>
                <c:ptCount val="1"/>
                <c:pt idx="0">
                  <c:v>COVID-19 pandemic</c:v>
                </c:pt>
              </c:strCache>
            </c:strRef>
          </c:tx>
          <c:cat>
            <c:strRef>
              <c:f>Munka1!$G$62</c:f>
              <c:strCache>
                <c:ptCount val="1"/>
                <c:pt idx="0">
                  <c:v>difference</c:v>
                </c:pt>
              </c:strCache>
            </c:strRef>
          </c:cat>
          <c:val>
            <c:numRef>
              <c:f>Munka1!$G$73</c:f>
              <c:numCache>
                <c:formatCode>0.000</c:formatCode>
                <c:ptCount val="1"/>
                <c:pt idx="0">
                  <c:v>5.5999999999999943</c:v>
                </c:pt>
              </c:numCache>
            </c:numRef>
          </c:val>
        </c:ser>
        <c:ser>
          <c:idx val="11"/>
          <c:order val="11"/>
          <c:tx>
            <c:strRef>
              <c:f>Munka1!$E$74</c:f>
              <c:strCache>
                <c:ptCount val="1"/>
                <c:pt idx="0">
                  <c:v>Schedule</c:v>
                </c:pt>
              </c:strCache>
            </c:strRef>
          </c:tx>
          <c:cat>
            <c:strRef>
              <c:f>Munka1!$G$62</c:f>
              <c:strCache>
                <c:ptCount val="1"/>
                <c:pt idx="0">
                  <c:v>difference</c:v>
                </c:pt>
              </c:strCache>
            </c:strRef>
          </c:cat>
          <c:val>
            <c:numRef>
              <c:f>Munka1!$G$74</c:f>
              <c:numCache>
                <c:formatCode>0.000</c:formatCode>
                <c:ptCount val="1"/>
                <c:pt idx="0">
                  <c:v>6.1999999999999957</c:v>
                </c:pt>
              </c:numCache>
            </c:numRef>
          </c:val>
        </c:ser>
        <c:axId val="128219776"/>
        <c:axId val="128229760"/>
      </c:barChart>
      <c:catAx>
        <c:axId val="128219776"/>
        <c:scaling>
          <c:orientation val="minMax"/>
        </c:scaling>
        <c:axPos val="l"/>
        <c:majorTickMark val="none"/>
        <c:tickLblPos val="none"/>
        <c:crossAx val="128229760"/>
        <c:crosses val="autoZero"/>
        <c:auto val="1"/>
        <c:lblAlgn val="ctr"/>
        <c:lblOffset val="100"/>
      </c:catAx>
      <c:valAx>
        <c:axId val="128229760"/>
        <c:scaling>
          <c:orientation val="minMax"/>
        </c:scaling>
        <c:axPos val="b"/>
        <c:majorGridlines/>
        <c:title>
          <c:tx>
            <c:rich>
              <a:bodyPr/>
              <a:lstStyle/>
              <a:p>
                <a:pPr>
                  <a:defRPr/>
                </a:pPr>
                <a:r>
                  <a:rPr lang="hu-HU"/>
                  <a:t>Deviations from average success rate of 48.2%</a:t>
                </a:r>
              </a:p>
            </c:rich>
          </c:tx>
          <c:layout/>
        </c:title>
        <c:numFmt formatCode="0.000" sourceLinked="1"/>
        <c:majorTickMark val="none"/>
        <c:tickLblPos val="nextTo"/>
        <c:crossAx val="128219776"/>
        <c:crosses val="autoZero"/>
        <c:crossBetween val="between"/>
      </c:valAx>
    </c:plotArea>
    <c:legend>
      <c:legendPos val="r"/>
      <c:layout>
        <c:manualLayout>
          <c:xMode val="edge"/>
          <c:yMode val="edge"/>
          <c:x val="0.69048904542594147"/>
          <c:y val="0.17311814807090328"/>
          <c:w val="0.28326608715623158"/>
          <c:h val="0.65567372343007335"/>
        </c:manualLayout>
      </c:layout>
    </c:legend>
    <c:plotVisOnly val="1"/>
  </c:chart>
  <c:printSettings>
    <c:headerFooter/>
    <c:pageMargins b="0.75000000000000089" l="0.70000000000000062" r="0.70000000000000062" t="0.75000000000000089" header="0.30000000000000032" footer="0.30000000000000032"/>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c:lang val="hu-HU"/>
  <c:style val="3"/>
  <c:chart>
    <c:title>
      <c:tx>
        <c:rich>
          <a:bodyPr/>
          <a:lstStyle/>
          <a:p>
            <a:pPr>
              <a:defRPr/>
            </a:pPr>
            <a:r>
              <a:rPr lang="hu-HU"/>
              <a:t>Key differences between patients with and without WGC narratives</a:t>
            </a:r>
          </a:p>
        </c:rich>
      </c:tx>
      <c:spPr>
        <a:ln>
          <a:noFill/>
        </a:ln>
      </c:spPr>
    </c:title>
    <c:plotArea>
      <c:layout>
        <c:manualLayout>
          <c:layoutTarget val="inner"/>
          <c:xMode val="edge"/>
          <c:yMode val="edge"/>
          <c:x val="8.4982309850408829E-3"/>
          <c:y val="0.15849397906303164"/>
          <c:w val="0.968839819721517"/>
          <c:h val="0.74032241625163164"/>
        </c:manualLayout>
      </c:layout>
      <c:barChart>
        <c:barDir val="col"/>
        <c:grouping val="clustered"/>
        <c:ser>
          <c:idx val="0"/>
          <c:order val="0"/>
          <c:tx>
            <c:strRef>
              <c:f>Munka1!$B$179</c:f>
              <c:strCache>
                <c:ptCount val="1"/>
                <c:pt idx="0">
                  <c:v>All patients (17 680)</c:v>
                </c:pt>
              </c:strCache>
            </c:strRef>
          </c:tx>
          <c:cat>
            <c:strRef>
              <c:f>Munka1!$A$180:$A$188</c:f>
              <c:strCache>
                <c:ptCount val="9"/>
                <c:pt idx="0">
                  <c:v>Baseline weight (kg)</c:v>
                </c:pt>
                <c:pt idx="1">
                  <c:v>Follow-up length (days)</c:v>
                </c:pt>
                <c:pt idx="2">
                  <c:v>Total weight loss (%)</c:v>
                </c:pt>
                <c:pt idx="3">
                  <c:v>Achieved 10% weight loss (n)</c:v>
                </c:pt>
                <c:pt idx="4">
                  <c:v>Days to 10% weight loss</c:v>
                </c:pt>
                <c:pt idx="5">
                  <c:v>Number of visits</c:v>
                </c:pt>
                <c:pt idx="6">
                  <c:v>Instant dropouts (%)</c:v>
                </c:pt>
                <c:pt idx="7">
                  <c:v>40-day dropouts (%)</c:v>
                </c:pt>
                <c:pt idx="8">
                  <c:v>60-day dropouts (n)</c:v>
                </c:pt>
              </c:strCache>
            </c:strRef>
          </c:cat>
          <c:val>
            <c:numRef>
              <c:f>Munka1!$B$180:$B$188</c:f>
              <c:numCache>
                <c:formatCode>0.00</c:formatCode>
                <c:ptCount val="9"/>
                <c:pt idx="0">
                  <c:v>83.07</c:v>
                </c:pt>
                <c:pt idx="1">
                  <c:v>105.61</c:v>
                </c:pt>
                <c:pt idx="2">
                  <c:v>8.68</c:v>
                </c:pt>
                <c:pt idx="3">
                  <c:v>44.4</c:v>
                </c:pt>
                <c:pt idx="4">
                  <c:v>54.46</c:v>
                </c:pt>
                <c:pt idx="5">
                  <c:v>4.3499999999999996</c:v>
                </c:pt>
                <c:pt idx="6">
                  <c:v>6.1</c:v>
                </c:pt>
                <c:pt idx="7">
                  <c:v>32.9</c:v>
                </c:pt>
                <c:pt idx="8">
                  <c:v>46</c:v>
                </c:pt>
              </c:numCache>
            </c:numRef>
          </c:val>
        </c:ser>
        <c:ser>
          <c:idx val="1"/>
          <c:order val="1"/>
          <c:tx>
            <c:strRef>
              <c:f>Munka1!$C$179</c:f>
              <c:strCache>
                <c:ptCount val="1"/>
                <c:pt idx="0">
                  <c:v>Patients with weight gain cause narratives (2463)</c:v>
                </c:pt>
              </c:strCache>
            </c:strRef>
          </c:tx>
          <c:cat>
            <c:strRef>
              <c:f>Munka1!$A$180:$A$188</c:f>
              <c:strCache>
                <c:ptCount val="9"/>
                <c:pt idx="0">
                  <c:v>Baseline weight (kg)</c:v>
                </c:pt>
                <c:pt idx="1">
                  <c:v>Follow-up length (days)</c:v>
                </c:pt>
                <c:pt idx="2">
                  <c:v>Total weight loss (%)</c:v>
                </c:pt>
                <c:pt idx="3">
                  <c:v>Achieved 10% weight loss (n)</c:v>
                </c:pt>
                <c:pt idx="4">
                  <c:v>Days to 10% weight loss</c:v>
                </c:pt>
                <c:pt idx="5">
                  <c:v>Number of visits</c:v>
                </c:pt>
                <c:pt idx="6">
                  <c:v>Instant dropouts (%)</c:v>
                </c:pt>
                <c:pt idx="7">
                  <c:v>40-day dropouts (%)</c:v>
                </c:pt>
                <c:pt idx="8">
                  <c:v>60-day dropouts (n)</c:v>
                </c:pt>
              </c:strCache>
            </c:strRef>
          </c:cat>
          <c:val>
            <c:numRef>
              <c:f>Munka1!$C$180:$C$188</c:f>
              <c:numCache>
                <c:formatCode>0.00</c:formatCode>
                <c:ptCount val="9"/>
                <c:pt idx="0">
                  <c:v>82.56</c:v>
                </c:pt>
                <c:pt idx="1">
                  <c:v>108.57</c:v>
                </c:pt>
                <c:pt idx="2">
                  <c:v>9.2100000000000009</c:v>
                </c:pt>
                <c:pt idx="3">
                  <c:v>48.2</c:v>
                </c:pt>
                <c:pt idx="4">
                  <c:v>52.59</c:v>
                </c:pt>
                <c:pt idx="5">
                  <c:v>5.49</c:v>
                </c:pt>
                <c:pt idx="6">
                  <c:v>5</c:v>
                </c:pt>
                <c:pt idx="7">
                  <c:v>30.1</c:v>
                </c:pt>
                <c:pt idx="8">
                  <c:v>43.8</c:v>
                </c:pt>
              </c:numCache>
            </c:numRef>
          </c:val>
        </c:ser>
        <c:dLbls>
          <c:showVal val="1"/>
        </c:dLbls>
        <c:overlap val="-25"/>
        <c:axId val="115349376"/>
        <c:axId val="115350912"/>
      </c:barChart>
      <c:catAx>
        <c:axId val="115349376"/>
        <c:scaling>
          <c:orientation val="minMax"/>
        </c:scaling>
        <c:axPos val="b"/>
        <c:majorTickMark val="none"/>
        <c:tickLblPos val="nextTo"/>
        <c:crossAx val="115350912"/>
        <c:crosses val="autoZero"/>
        <c:auto val="1"/>
        <c:lblAlgn val="ctr"/>
        <c:lblOffset val="100"/>
      </c:catAx>
      <c:valAx>
        <c:axId val="115350912"/>
        <c:scaling>
          <c:orientation val="minMax"/>
        </c:scaling>
        <c:delete val="1"/>
        <c:axPos val="l"/>
        <c:numFmt formatCode="0.00" sourceLinked="1"/>
        <c:majorTickMark val="none"/>
        <c:tickLblPos val="none"/>
        <c:crossAx val="115349376"/>
        <c:crosses val="autoZero"/>
        <c:crossBetween val="between"/>
      </c:valAx>
    </c:plotArea>
    <c:legend>
      <c:legendPos val="t"/>
    </c:legend>
    <c:plotVisOnly val="1"/>
  </c:chart>
  <c:spPr>
    <a:ln>
      <a:noFill/>
    </a:ln>
  </c:spPr>
  <c:printSettings>
    <c:headerFooter/>
    <c:pageMargins b="0.75000000000000022" l="0.70000000000000018" r="0.70000000000000018" t="0.75000000000000022" header="0.3000000000000001" footer="0.3000000000000001"/>
    <c:pageSetup/>
  </c:printSettings>
</c:chartSpace>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3.xml.rels><?xml version="1.0" encoding="UTF-8" standalone="yes"?>
<Relationships xmlns="http://schemas.openxmlformats.org/package/2006/relationships"><Relationship Id="rId8" Type="http://schemas.openxmlformats.org/officeDocument/2006/relationships/image" Target="../media/image33.png"/><Relationship Id="rId13" Type="http://schemas.openxmlformats.org/officeDocument/2006/relationships/image" Target="../media/image38.png"/><Relationship Id="rId3" Type="http://schemas.openxmlformats.org/officeDocument/2006/relationships/image" Target="../media/image28.png"/><Relationship Id="rId7" Type="http://schemas.openxmlformats.org/officeDocument/2006/relationships/image" Target="../media/image32.png"/><Relationship Id="rId12" Type="http://schemas.openxmlformats.org/officeDocument/2006/relationships/image" Target="../media/image37.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11" Type="http://schemas.openxmlformats.org/officeDocument/2006/relationships/image" Target="../media/image36.png"/><Relationship Id="rId5" Type="http://schemas.openxmlformats.org/officeDocument/2006/relationships/image" Target="../media/image30.png"/><Relationship Id="rId15" Type="http://schemas.openxmlformats.org/officeDocument/2006/relationships/image" Target="../media/image40.png"/><Relationship Id="rId10" Type="http://schemas.openxmlformats.org/officeDocument/2006/relationships/image" Target="../media/image35.png"/><Relationship Id="rId4" Type="http://schemas.openxmlformats.org/officeDocument/2006/relationships/image" Target="../media/image29.png"/><Relationship Id="rId9" Type="http://schemas.openxmlformats.org/officeDocument/2006/relationships/image" Target="../media/image34.png"/><Relationship Id="rId14" Type="http://schemas.openxmlformats.org/officeDocument/2006/relationships/image" Target="../media/image39.png"/></Relationships>
</file>

<file path=xl/drawings/_rels/drawing4.xml.rels><?xml version="1.0" encoding="UTF-8" standalone="yes"?>
<Relationships xmlns="http://schemas.openxmlformats.org/package/2006/relationships"><Relationship Id="rId8" Type="http://schemas.openxmlformats.org/officeDocument/2006/relationships/image" Target="../media/image48.png"/><Relationship Id="rId13" Type="http://schemas.openxmlformats.org/officeDocument/2006/relationships/image" Target="../media/image53.png"/><Relationship Id="rId3" Type="http://schemas.openxmlformats.org/officeDocument/2006/relationships/image" Target="../media/image43.png"/><Relationship Id="rId7" Type="http://schemas.openxmlformats.org/officeDocument/2006/relationships/image" Target="../media/image47.png"/><Relationship Id="rId12" Type="http://schemas.openxmlformats.org/officeDocument/2006/relationships/image" Target="../media/image52.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11" Type="http://schemas.openxmlformats.org/officeDocument/2006/relationships/image" Target="../media/image51.png"/><Relationship Id="rId5" Type="http://schemas.openxmlformats.org/officeDocument/2006/relationships/image" Target="../media/image45.png"/><Relationship Id="rId10" Type="http://schemas.openxmlformats.org/officeDocument/2006/relationships/image" Target="../media/image50.png"/><Relationship Id="rId4" Type="http://schemas.openxmlformats.org/officeDocument/2006/relationships/image" Target="../media/image44.png"/><Relationship Id="rId9" Type="http://schemas.openxmlformats.org/officeDocument/2006/relationships/image" Target="../media/image49.png"/></Relationships>
</file>

<file path=xl/drawings/_rels/drawing6.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31750</xdr:colOff>
      <xdr:row>0</xdr:row>
      <xdr:rowOff>6350</xdr:rowOff>
    </xdr:from>
    <xdr:to>
      <xdr:col>4</xdr:col>
      <xdr:colOff>44450</xdr:colOff>
      <xdr:row>15</xdr:row>
      <xdr:rowOff>177800</xdr:rowOff>
    </xdr:to>
    <xdr:sp macro="" textlink="">
      <xdr:nvSpPr>
        <xdr:cNvPr id="3" name="Szövegdoboz 2"/>
        <xdr:cNvSpPr txBox="1"/>
      </xdr:nvSpPr>
      <xdr:spPr>
        <a:xfrm>
          <a:off x="31750" y="6350"/>
          <a:ext cx="7791450" cy="293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US" sz="1100" b="1">
              <a:solidFill>
                <a:schemeClr val="dk1"/>
              </a:solidFill>
              <a:latin typeface="+mn-lt"/>
              <a:ea typeface="+mn-ea"/>
              <a:cs typeface="+mn-cs"/>
            </a:rPr>
            <a:t>Context: </a:t>
          </a:r>
          <a:endParaRPr lang="hu-HU" sz="1100">
            <a:solidFill>
              <a:schemeClr val="dk1"/>
            </a:solidFill>
            <a:latin typeface="+mn-lt"/>
            <a:ea typeface="+mn-ea"/>
            <a:cs typeface="+mn-cs"/>
          </a:endParaRPr>
        </a:p>
        <a:p>
          <a:r>
            <a:rPr lang="en-US" sz="1100">
              <a:solidFill>
                <a:schemeClr val="dk1"/>
              </a:solidFill>
              <a:latin typeface="+mn-lt"/>
              <a:ea typeface="+mn-ea"/>
              <a:cs typeface="+mn-cs"/>
            </a:rPr>
            <a:t>clustering patients on weight gain cause (WGC) data with clinical variables</a:t>
          </a:r>
          <a:endParaRPr lang="hu-HU" sz="1100">
            <a:solidFill>
              <a:schemeClr val="dk1"/>
            </a:solidFill>
            <a:latin typeface="+mn-lt"/>
            <a:ea typeface="+mn-ea"/>
            <a:cs typeface="+mn-cs"/>
          </a:endParaRPr>
        </a:p>
        <a:p>
          <a:r>
            <a:rPr lang="en-US" sz="1100">
              <a:solidFill>
                <a:schemeClr val="dk1"/>
              </a:solidFill>
              <a:latin typeface="+mn-lt"/>
              <a:ea typeface="+mn-ea"/>
              <a:cs typeface="+mn-cs"/>
            </a:rPr>
            <a:t>to identify the best set of clinical variables to include along WGCs, the best weighing of these variables, and the best clustering algorithms to use, several ’experiments’ need to run, with different parameters/combinations of parameters in each</a:t>
          </a:r>
          <a:endParaRPr lang="hu-HU" sz="1100">
            <a:solidFill>
              <a:schemeClr val="dk1"/>
            </a:solidFill>
            <a:latin typeface="+mn-lt"/>
            <a:ea typeface="+mn-ea"/>
            <a:cs typeface="+mn-cs"/>
          </a:endParaRPr>
        </a:p>
        <a:p>
          <a:r>
            <a:rPr lang="en-US" sz="1100" b="1">
              <a:solidFill>
                <a:schemeClr val="dk1"/>
              </a:solidFill>
              <a:latin typeface="+mn-lt"/>
              <a:ea typeface="+mn-ea"/>
              <a:cs typeface="+mn-cs"/>
            </a:rPr>
            <a:t>Core workflow: </a:t>
          </a:r>
          <a:endParaRPr lang="hu-HU" sz="1100">
            <a:solidFill>
              <a:schemeClr val="dk1"/>
            </a:solidFill>
            <a:latin typeface="+mn-lt"/>
            <a:ea typeface="+mn-ea"/>
            <a:cs typeface="+mn-cs"/>
          </a:endParaRPr>
        </a:p>
        <a:p>
          <a:r>
            <a:rPr lang="en-US" sz="1100">
              <a:solidFill>
                <a:schemeClr val="dk1"/>
              </a:solidFill>
              <a:latin typeface="+mn-lt"/>
              <a:ea typeface="+mn-ea"/>
              <a:cs typeface="+mn-cs"/>
            </a:rPr>
            <a:t>Step 1: distance matrix calculation</a:t>
          </a:r>
          <a:endParaRPr lang="hu-HU" sz="1100">
            <a:solidFill>
              <a:schemeClr val="dk1"/>
            </a:solidFill>
            <a:latin typeface="+mn-lt"/>
            <a:ea typeface="+mn-ea"/>
            <a:cs typeface="+mn-cs"/>
          </a:endParaRPr>
        </a:p>
        <a:p>
          <a:r>
            <a:rPr lang="en-US" sz="1100">
              <a:solidFill>
                <a:schemeClr val="dk1"/>
              </a:solidFill>
              <a:latin typeface="+mn-lt"/>
              <a:ea typeface="+mn-ea"/>
              <a:cs typeface="+mn-cs"/>
            </a:rPr>
            <a:t>12 WGC + any number of clinical variables are loaded into a hybrid distance calculation, where patient distances are calculated with different methods on the two ‘variable blocks’, with the two matrices eventually hybridized with different weights</a:t>
          </a:r>
          <a:endParaRPr lang="hu-HU" sz="1100">
            <a:solidFill>
              <a:schemeClr val="dk1"/>
            </a:solidFill>
            <a:latin typeface="+mn-lt"/>
            <a:ea typeface="+mn-ea"/>
            <a:cs typeface="+mn-cs"/>
          </a:endParaRPr>
        </a:p>
        <a:p>
          <a:r>
            <a:rPr lang="en-US" sz="1100">
              <a:solidFill>
                <a:schemeClr val="dk1"/>
              </a:solidFill>
              <a:latin typeface="+mn-lt"/>
              <a:ea typeface="+mn-ea"/>
              <a:cs typeface="+mn-cs"/>
            </a:rPr>
            <a:t>two approaches to weighing:</a:t>
          </a:r>
          <a:endParaRPr lang="hu-HU" sz="1100">
            <a:solidFill>
              <a:schemeClr val="dk1"/>
            </a:solidFill>
            <a:latin typeface="+mn-lt"/>
            <a:ea typeface="+mn-ea"/>
            <a:cs typeface="+mn-cs"/>
          </a:endParaRPr>
        </a:p>
        <a:p>
          <a:r>
            <a:rPr lang="en-US" sz="1100">
              <a:solidFill>
                <a:schemeClr val="dk1"/>
              </a:solidFill>
              <a:latin typeface="+mn-lt"/>
              <a:ea typeface="+mn-ea"/>
              <a:cs typeface="+mn-cs"/>
            </a:rPr>
            <a:t>	block-wise: WGC and clinical blocks get 50-50% of weights</a:t>
          </a:r>
          <a:endParaRPr lang="hu-HU" sz="1100">
            <a:solidFill>
              <a:schemeClr val="dk1"/>
            </a:solidFill>
            <a:latin typeface="+mn-lt"/>
            <a:ea typeface="+mn-ea"/>
            <a:cs typeface="+mn-cs"/>
          </a:endParaRPr>
        </a:p>
        <a:p>
          <a:r>
            <a:rPr lang="en-US" sz="1100">
              <a:solidFill>
                <a:schemeClr val="dk1"/>
              </a:solidFill>
              <a:latin typeface="+mn-lt"/>
              <a:ea typeface="+mn-ea"/>
              <a:cs typeface="+mn-cs"/>
            </a:rPr>
            <a:t>	variable-wise: weighing is proportional to the number of variables in each block, 			eg 12 WGCs + 3 clinical vars: WGCs get 80%, clinicals get 20%</a:t>
          </a:r>
          <a:endParaRPr lang="hu-HU" sz="1100">
            <a:solidFill>
              <a:schemeClr val="dk1"/>
            </a:solidFill>
            <a:latin typeface="+mn-lt"/>
            <a:ea typeface="+mn-ea"/>
            <a:cs typeface="+mn-cs"/>
          </a:endParaRPr>
        </a:p>
        <a:p>
          <a:r>
            <a:rPr lang="en-US" sz="1100">
              <a:solidFill>
                <a:schemeClr val="dk1"/>
              </a:solidFill>
              <a:latin typeface="+mn-lt"/>
              <a:ea typeface="+mn-ea"/>
              <a:cs typeface="+mn-cs"/>
            </a:rPr>
            <a:t>Step 2: clustering</a:t>
          </a:r>
          <a:endParaRPr lang="hu-HU" sz="1100">
            <a:solidFill>
              <a:schemeClr val="dk1"/>
            </a:solidFill>
            <a:latin typeface="+mn-lt"/>
            <a:ea typeface="+mn-ea"/>
            <a:cs typeface="+mn-cs"/>
          </a:endParaRPr>
        </a:p>
        <a:p>
          <a:r>
            <a:rPr lang="en-US" sz="1100">
              <a:solidFill>
                <a:schemeClr val="dk1"/>
              </a:solidFill>
              <a:latin typeface="+mn-lt"/>
              <a:ea typeface="+mn-ea"/>
              <a:cs typeface="+mn-cs"/>
            </a:rPr>
            <a:t>the distance matrix is loaded into clustering algorithms</a:t>
          </a:r>
          <a:endParaRPr lang="hu-HU" sz="1100">
            <a:solidFill>
              <a:schemeClr val="dk1"/>
            </a:solidFill>
            <a:latin typeface="+mn-lt"/>
            <a:ea typeface="+mn-ea"/>
            <a:cs typeface="+mn-cs"/>
          </a:endParaRPr>
        </a:p>
        <a:p>
          <a:r>
            <a:rPr lang="en-US" sz="1100">
              <a:solidFill>
                <a:schemeClr val="dk1"/>
              </a:solidFill>
              <a:latin typeface="+mn-lt"/>
              <a:ea typeface="+mn-ea"/>
              <a:cs typeface="+mn-cs"/>
            </a:rPr>
            <a:t>several algorithms are available, each with their own set of hyperparameters, adding complexity</a:t>
          </a:r>
          <a:endParaRPr lang="hu-HU" sz="1100">
            <a:solidFill>
              <a:schemeClr val="dk1"/>
            </a:solidFill>
            <a:latin typeface="+mn-lt"/>
            <a:ea typeface="+mn-ea"/>
            <a:cs typeface="+mn-cs"/>
          </a:endParaRPr>
        </a:p>
        <a:p>
          <a:endParaRPr lang="hu-HU"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67600</xdr:colOff>
      <xdr:row>20</xdr:row>
      <xdr:rowOff>6171</xdr:rowOff>
    </xdr:from>
    <xdr:to>
      <xdr:col>8</xdr:col>
      <xdr:colOff>439260</xdr:colOff>
      <xdr:row>25</xdr:row>
      <xdr:rowOff>135692</xdr:rowOff>
    </xdr:to>
    <xdr:pic>
      <xdr:nvPicPr>
        <xdr:cNvPr id="102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4185331" y="3718479"/>
          <a:ext cx="1592814" cy="1057598"/>
        </a:xfrm>
        <a:prstGeom prst="rect">
          <a:avLst/>
        </a:prstGeom>
        <a:noFill/>
      </xdr:spPr>
    </xdr:pic>
    <xdr:clientData/>
  </xdr:twoCellAnchor>
  <xdr:twoCellAnchor editAs="oneCell">
    <xdr:from>
      <xdr:col>3</xdr:col>
      <xdr:colOff>39301</xdr:colOff>
      <xdr:row>20</xdr:row>
      <xdr:rowOff>10213</xdr:rowOff>
    </xdr:from>
    <xdr:to>
      <xdr:col>5</xdr:col>
      <xdr:colOff>420300</xdr:colOff>
      <xdr:row>25</xdr:row>
      <xdr:rowOff>147337</xdr:rowOff>
    </xdr:to>
    <xdr:pic>
      <xdr:nvPicPr>
        <xdr:cNvPr id="3" name="Kép 2"/>
        <xdr:cNvPicPr>
          <a:picLocks noChangeAspect="1"/>
        </xdr:cNvPicPr>
      </xdr:nvPicPr>
      <xdr:blipFill>
        <a:blip xmlns:r="http://schemas.openxmlformats.org/officeDocument/2006/relationships" r:embed="rId2" cstate="print"/>
        <a:stretch>
          <a:fillRect/>
        </a:stretch>
      </xdr:blipFill>
      <xdr:spPr>
        <a:xfrm>
          <a:off x="2322859" y="3673675"/>
          <a:ext cx="1602153" cy="1052989"/>
        </a:xfrm>
        <a:prstGeom prst="rect">
          <a:avLst/>
        </a:prstGeom>
      </xdr:spPr>
    </xdr:pic>
    <xdr:clientData/>
  </xdr:twoCellAnchor>
  <xdr:twoCellAnchor editAs="oneCell">
    <xdr:from>
      <xdr:col>1</xdr:col>
      <xdr:colOff>13275</xdr:colOff>
      <xdr:row>19</xdr:row>
      <xdr:rowOff>176696</xdr:rowOff>
    </xdr:from>
    <xdr:to>
      <xdr:col>2</xdr:col>
      <xdr:colOff>795130</xdr:colOff>
      <xdr:row>26</xdr:row>
      <xdr:rowOff>13206</xdr:rowOff>
    </xdr:to>
    <xdr:pic>
      <xdr:nvPicPr>
        <xdr:cNvPr id="4" name="Kép 3"/>
        <xdr:cNvPicPr>
          <a:picLocks noChangeAspect="1"/>
        </xdr:cNvPicPr>
      </xdr:nvPicPr>
      <xdr:blipFill>
        <a:blip xmlns:r="http://schemas.openxmlformats.org/officeDocument/2006/relationships" r:embed="rId3" cstate="print"/>
        <a:stretch>
          <a:fillRect/>
        </a:stretch>
      </xdr:blipFill>
      <xdr:spPr>
        <a:xfrm>
          <a:off x="620666" y="3638826"/>
          <a:ext cx="1643247" cy="1112032"/>
        </a:xfrm>
        <a:prstGeom prst="rect">
          <a:avLst/>
        </a:prstGeom>
      </xdr:spPr>
    </xdr:pic>
    <xdr:clientData/>
  </xdr:twoCellAnchor>
  <xdr:twoCellAnchor editAs="oneCell">
    <xdr:from>
      <xdr:col>13</xdr:col>
      <xdr:colOff>0</xdr:colOff>
      <xdr:row>35</xdr:row>
      <xdr:rowOff>1</xdr:rowOff>
    </xdr:from>
    <xdr:to>
      <xdr:col>24</xdr:col>
      <xdr:colOff>306797</xdr:colOff>
      <xdr:row>51</xdr:row>
      <xdr:rowOff>1</xdr:rowOff>
    </xdr:to>
    <xdr:pic>
      <xdr:nvPicPr>
        <xdr:cNvPr id="7" name="Kép 6"/>
        <xdr:cNvPicPr>
          <a:picLocks noChangeAspect="1"/>
        </xdr:cNvPicPr>
      </xdr:nvPicPr>
      <xdr:blipFill>
        <a:blip xmlns:r="http://schemas.openxmlformats.org/officeDocument/2006/relationships" r:embed="rId4" cstate="print"/>
        <a:stretch>
          <a:fillRect/>
        </a:stretch>
      </xdr:blipFill>
      <xdr:spPr>
        <a:xfrm>
          <a:off x="8405091" y="6465456"/>
          <a:ext cx="7037797" cy="2955636"/>
        </a:xfrm>
        <a:prstGeom prst="rect">
          <a:avLst/>
        </a:prstGeom>
      </xdr:spPr>
    </xdr:pic>
    <xdr:clientData/>
  </xdr:twoCellAnchor>
  <xdr:twoCellAnchor editAs="oneCell">
    <xdr:from>
      <xdr:col>13</xdr:col>
      <xdr:colOff>0</xdr:colOff>
      <xdr:row>51</xdr:row>
      <xdr:rowOff>0</xdr:rowOff>
    </xdr:from>
    <xdr:to>
      <xdr:col>21</xdr:col>
      <xdr:colOff>553357</xdr:colOff>
      <xdr:row>86</xdr:row>
      <xdr:rowOff>27167</xdr:rowOff>
    </xdr:to>
    <xdr:pic>
      <xdr:nvPicPr>
        <xdr:cNvPr id="8" name="Kép 7"/>
        <xdr:cNvPicPr>
          <a:picLocks noChangeAspect="1"/>
        </xdr:cNvPicPr>
      </xdr:nvPicPr>
      <xdr:blipFill>
        <a:blip xmlns:r="http://schemas.openxmlformats.org/officeDocument/2006/relationships" r:embed="rId5" cstate="print"/>
        <a:stretch>
          <a:fillRect/>
        </a:stretch>
      </xdr:blipFill>
      <xdr:spPr>
        <a:xfrm>
          <a:off x="8363857" y="9252857"/>
          <a:ext cx="5415643" cy="6377167"/>
        </a:xfrm>
        <a:prstGeom prst="rect">
          <a:avLst/>
        </a:prstGeom>
      </xdr:spPr>
    </xdr:pic>
    <xdr:clientData/>
  </xdr:twoCellAnchor>
  <xdr:twoCellAnchor editAs="oneCell">
    <xdr:from>
      <xdr:col>25</xdr:col>
      <xdr:colOff>9071</xdr:colOff>
      <xdr:row>35</xdr:row>
      <xdr:rowOff>1</xdr:rowOff>
    </xdr:from>
    <xdr:to>
      <xdr:col>36</xdr:col>
      <xdr:colOff>190500</xdr:colOff>
      <xdr:row>51</xdr:row>
      <xdr:rowOff>6475</xdr:rowOff>
    </xdr:to>
    <xdr:pic>
      <xdr:nvPicPr>
        <xdr:cNvPr id="9" name="Kép 8"/>
        <xdr:cNvPicPr>
          <a:picLocks noChangeAspect="1"/>
        </xdr:cNvPicPr>
      </xdr:nvPicPr>
      <xdr:blipFill>
        <a:blip xmlns:r="http://schemas.openxmlformats.org/officeDocument/2006/relationships" r:embed="rId6" cstate="print"/>
        <a:stretch>
          <a:fillRect/>
        </a:stretch>
      </xdr:blipFill>
      <xdr:spPr>
        <a:xfrm>
          <a:off x="15550696" y="6667501"/>
          <a:ext cx="6817179" cy="3054474"/>
        </a:xfrm>
        <a:prstGeom prst="rect">
          <a:avLst/>
        </a:prstGeom>
      </xdr:spPr>
    </xdr:pic>
    <xdr:clientData/>
  </xdr:twoCellAnchor>
  <xdr:twoCellAnchor editAs="oneCell">
    <xdr:from>
      <xdr:col>26</xdr:col>
      <xdr:colOff>428625</xdr:colOff>
      <xdr:row>51</xdr:row>
      <xdr:rowOff>63499</xdr:rowOff>
    </xdr:from>
    <xdr:to>
      <xdr:col>35</xdr:col>
      <xdr:colOff>587375</xdr:colOff>
      <xdr:row>86</xdr:row>
      <xdr:rowOff>25680</xdr:rowOff>
    </xdr:to>
    <xdr:pic>
      <xdr:nvPicPr>
        <xdr:cNvPr id="10" name="Kép 9"/>
        <xdr:cNvPicPr>
          <a:picLocks noChangeAspect="1"/>
        </xdr:cNvPicPr>
      </xdr:nvPicPr>
      <xdr:blipFill>
        <a:blip xmlns:r="http://schemas.openxmlformats.org/officeDocument/2006/relationships" r:embed="rId7" cstate="print"/>
        <a:stretch>
          <a:fillRect/>
        </a:stretch>
      </xdr:blipFill>
      <xdr:spPr>
        <a:xfrm>
          <a:off x="16573500" y="9778999"/>
          <a:ext cx="5588000" cy="6629681"/>
        </a:xfrm>
        <a:prstGeom prst="rect">
          <a:avLst/>
        </a:prstGeom>
      </xdr:spPr>
    </xdr:pic>
    <xdr:clientData/>
  </xdr:twoCellAnchor>
  <xdr:twoCellAnchor editAs="oneCell">
    <xdr:from>
      <xdr:col>24</xdr:col>
      <xdr:colOff>555625</xdr:colOff>
      <xdr:row>9</xdr:row>
      <xdr:rowOff>0</xdr:rowOff>
    </xdr:from>
    <xdr:to>
      <xdr:col>35</xdr:col>
      <xdr:colOff>492125</xdr:colOff>
      <xdr:row>24</xdr:row>
      <xdr:rowOff>107600</xdr:rowOff>
    </xdr:to>
    <xdr:pic>
      <xdr:nvPicPr>
        <xdr:cNvPr id="11" name="Kép 10"/>
        <xdr:cNvPicPr>
          <a:picLocks noChangeAspect="1"/>
        </xdr:cNvPicPr>
      </xdr:nvPicPr>
      <xdr:blipFill>
        <a:blip xmlns:r="http://schemas.openxmlformats.org/officeDocument/2006/relationships" r:embed="rId8" cstate="print"/>
        <a:stretch>
          <a:fillRect/>
        </a:stretch>
      </xdr:blipFill>
      <xdr:spPr>
        <a:xfrm>
          <a:off x="15494000" y="1714500"/>
          <a:ext cx="6572250" cy="2965100"/>
        </a:xfrm>
        <a:prstGeom prst="rect">
          <a:avLst/>
        </a:prstGeom>
      </xdr:spPr>
    </xdr:pic>
    <xdr:clientData/>
  </xdr:twoCellAnchor>
  <xdr:twoCellAnchor editAs="oneCell">
    <xdr:from>
      <xdr:col>36</xdr:col>
      <xdr:colOff>15875</xdr:colOff>
      <xdr:row>0</xdr:row>
      <xdr:rowOff>95251</xdr:rowOff>
    </xdr:from>
    <xdr:to>
      <xdr:col>44</xdr:col>
      <xdr:colOff>254000</xdr:colOff>
      <xdr:row>31</xdr:row>
      <xdr:rowOff>62821</xdr:rowOff>
    </xdr:to>
    <xdr:pic>
      <xdr:nvPicPr>
        <xdr:cNvPr id="12" name="Kép 11"/>
        <xdr:cNvPicPr>
          <a:picLocks noChangeAspect="1"/>
        </xdr:cNvPicPr>
      </xdr:nvPicPr>
      <xdr:blipFill>
        <a:blip xmlns:r="http://schemas.openxmlformats.org/officeDocument/2006/relationships" r:embed="rId9" cstate="print"/>
        <a:stretch>
          <a:fillRect/>
        </a:stretch>
      </xdr:blipFill>
      <xdr:spPr>
        <a:xfrm>
          <a:off x="22193250" y="95251"/>
          <a:ext cx="5064125" cy="5873070"/>
        </a:xfrm>
        <a:prstGeom prst="rect">
          <a:avLst/>
        </a:prstGeom>
      </xdr:spPr>
    </xdr:pic>
    <xdr:clientData/>
  </xdr:twoCellAnchor>
  <xdr:twoCellAnchor editAs="oneCell">
    <xdr:from>
      <xdr:col>26</xdr:col>
      <xdr:colOff>1</xdr:colOff>
      <xdr:row>90</xdr:row>
      <xdr:rowOff>1</xdr:rowOff>
    </xdr:from>
    <xdr:to>
      <xdr:col>36</xdr:col>
      <xdr:colOff>270653</xdr:colOff>
      <xdr:row>103</xdr:row>
      <xdr:rowOff>47625</xdr:rowOff>
    </xdr:to>
    <xdr:pic>
      <xdr:nvPicPr>
        <xdr:cNvPr id="13" name="Kép 12"/>
        <xdr:cNvPicPr>
          <a:picLocks noChangeAspect="1"/>
        </xdr:cNvPicPr>
      </xdr:nvPicPr>
      <xdr:blipFill>
        <a:blip xmlns:r="http://schemas.openxmlformats.org/officeDocument/2006/relationships" r:embed="rId10" cstate="print"/>
        <a:stretch>
          <a:fillRect/>
        </a:stretch>
      </xdr:blipFill>
      <xdr:spPr>
        <a:xfrm>
          <a:off x="16144876" y="17145001"/>
          <a:ext cx="6303152" cy="2524124"/>
        </a:xfrm>
        <a:prstGeom prst="rect">
          <a:avLst/>
        </a:prstGeom>
      </xdr:spPr>
    </xdr:pic>
    <xdr:clientData/>
  </xdr:twoCellAnchor>
  <xdr:twoCellAnchor editAs="oneCell">
    <xdr:from>
      <xdr:col>27</xdr:col>
      <xdr:colOff>31750</xdr:colOff>
      <xdr:row>103</xdr:row>
      <xdr:rowOff>0</xdr:rowOff>
    </xdr:from>
    <xdr:to>
      <xdr:col>36</xdr:col>
      <xdr:colOff>174625</xdr:colOff>
      <xdr:row>137</xdr:row>
      <xdr:rowOff>93009</xdr:rowOff>
    </xdr:to>
    <xdr:pic>
      <xdr:nvPicPr>
        <xdr:cNvPr id="14" name="Kép 13"/>
        <xdr:cNvPicPr>
          <a:picLocks noChangeAspect="1"/>
        </xdr:cNvPicPr>
      </xdr:nvPicPr>
      <xdr:blipFill>
        <a:blip xmlns:r="http://schemas.openxmlformats.org/officeDocument/2006/relationships" r:embed="rId11" cstate="print"/>
        <a:stretch>
          <a:fillRect/>
        </a:stretch>
      </xdr:blipFill>
      <xdr:spPr>
        <a:xfrm>
          <a:off x="16779875" y="19621500"/>
          <a:ext cx="5572125" cy="6570009"/>
        </a:xfrm>
        <a:prstGeom prst="rect">
          <a:avLst/>
        </a:prstGeom>
      </xdr:spPr>
    </xdr:pic>
    <xdr:clientData/>
  </xdr:twoCellAnchor>
  <xdr:twoCellAnchor editAs="oneCell">
    <xdr:from>
      <xdr:col>1</xdr:col>
      <xdr:colOff>0</xdr:colOff>
      <xdr:row>35</xdr:row>
      <xdr:rowOff>0</xdr:rowOff>
    </xdr:from>
    <xdr:to>
      <xdr:col>12</xdr:col>
      <xdr:colOff>344715</xdr:colOff>
      <xdr:row>53</xdr:row>
      <xdr:rowOff>31795</xdr:rowOff>
    </xdr:to>
    <xdr:pic>
      <xdr:nvPicPr>
        <xdr:cNvPr id="15" name="Kép 14"/>
        <xdr:cNvPicPr>
          <a:picLocks noChangeAspect="1"/>
        </xdr:cNvPicPr>
      </xdr:nvPicPr>
      <xdr:blipFill>
        <a:blip xmlns:r="http://schemas.openxmlformats.org/officeDocument/2006/relationships" r:embed="rId12" cstate="print"/>
        <a:stretch>
          <a:fillRect/>
        </a:stretch>
      </xdr:blipFill>
      <xdr:spPr>
        <a:xfrm>
          <a:off x="607786" y="6350000"/>
          <a:ext cx="7493000" cy="3297509"/>
        </a:xfrm>
        <a:prstGeom prst="rect">
          <a:avLst/>
        </a:prstGeom>
      </xdr:spPr>
    </xdr:pic>
    <xdr:clientData/>
  </xdr:twoCellAnchor>
  <xdr:twoCellAnchor editAs="oneCell">
    <xdr:from>
      <xdr:col>2</xdr:col>
      <xdr:colOff>526143</xdr:colOff>
      <xdr:row>53</xdr:row>
      <xdr:rowOff>127001</xdr:rowOff>
    </xdr:from>
    <xdr:to>
      <xdr:col>10</xdr:col>
      <xdr:colOff>136071</xdr:colOff>
      <xdr:row>83</xdr:row>
      <xdr:rowOff>125868</xdr:rowOff>
    </xdr:to>
    <xdr:pic>
      <xdr:nvPicPr>
        <xdr:cNvPr id="16" name="Kép 15"/>
        <xdr:cNvPicPr>
          <a:picLocks noChangeAspect="1"/>
        </xdr:cNvPicPr>
      </xdr:nvPicPr>
      <xdr:blipFill>
        <a:blip xmlns:r="http://schemas.openxmlformats.org/officeDocument/2006/relationships" r:embed="rId13" cstate="print"/>
        <a:stretch>
          <a:fillRect/>
        </a:stretch>
      </xdr:blipFill>
      <xdr:spPr>
        <a:xfrm>
          <a:off x="1995714" y="9742715"/>
          <a:ext cx="4680857" cy="5441724"/>
        </a:xfrm>
        <a:prstGeom prst="rect">
          <a:avLst/>
        </a:prstGeom>
      </xdr:spPr>
    </xdr:pic>
    <xdr:clientData/>
  </xdr:twoCellAnchor>
  <xdr:twoCellAnchor editAs="oneCell">
    <xdr:from>
      <xdr:col>9</xdr:col>
      <xdr:colOff>24424</xdr:colOff>
      <xdr:row>20</xdr:row>
      <xdr:rowOff>24424</xdr:rowOff>
    </xdr:from>
    <xdr:to>
      <xdr:col>11</xdr:col>
      <xdr:colOff>395654</xdr:colOff>
      <xdr:row>25</xdr:row>
      <xdr:rowOff>158185</xdr:rowOff>
    </xdr:to>
    <xdr:pic>
      <xdr:nvPicPr>
        <xdr:cNvPr id="17" name="Kép 16"/>
        <xdr:cNvPicPr>
          <a:picLocks noChangeAspect="1"/>
        </xdr:cNvPicPr>
      </xdr:nvPicPr>
      <xdr:blipFill>
        <a:blip xmlns:r="http://schemas.openxmlformats.org/officeDocument/2006/relationships" r:embed="rId14" cstate="print"/>
        <a:stretch>
          <a:fillRect/>
        </a:stretch>
      </xdr:blipFill>
      <xdr:spPr>
        <a:xfrm>
          <a:off x="5973886" y="3736732"/>
          <a:ext cx="1592383" cy="1061838"/>
        </a:xfrm>
        <a:prstGeom prst="rect">
          <a:avLst/>
        </a:prstGeom>
      </xdr:spPr>
    </xdr:pic>
    <xdr:clientData/>
  </xdr:twoCellAnchor>
  <xdr:twoCellAnchor editAs="oneCell">
    <xdr:from>
      <xdr:col>12</xdr:col>
      <xdr:colOff>22261</xdr:colOff>
      <xdr:row>20</xdr:row>
      <xdr:rowOff>37352</xdr:rowOff>
    </xdr:from>
    <xdr:to>
      <xdr:col>14</xdr:col>
      <xdr:colOff>395941</xdr:colOff>
      <xdr:row>25</xdr:row>
      <xdr:rowOff>179548</xdr:rowOff>
    </xdr:to>
    <xdr:pic>
      <xdr:nvPicPr>
        <xdr:cNvPr id="18" name="Kép 17"/>
        <xdr:cNvPicPr>
          <a:picLocks noChangeAspect="1"/>
        </xdr:cNvPicPr>
      </xdr:nvPicPr>
      <xdr:blipFill>
        <a:blip xmlns:r="http://schemas.openxmlformats.org/officeDocument/2006/relationships" r:embed="rId15" cstate="print"/>
        <a:stretch>
          <a:fillRect/>
        </a:stretch>
      </xdr:blipFill>
      <xdr:spPr>
        <a:xfrm>
          <a:off x="7829026" y="3772646"/>
          <a:ext cx="1598856" cy="1076020"/>
        </a:xfrm>
        <a:prstGeom prst="rect">
          <a:avLst/>
        </a:prstGeom>
      </xdr:spPr>
    </xdr:pic>
    <xdr:clientData/>
  </xdr:twoCellAnchor>
  <xdr:twoCellAnchor editAs="oneCell">
    <xdr:from>
      <xdr:col>48</xdr:col>
      <xdr:colOff>6351</xdr:colOff>
      <xdr:row>36</xdr:row>
      <xdr:rowOff>0</xdr:rowOff>
    </xdr:from>
    <xdr:to>
      <xdr:col>60</xdr:col>
      <xdr:colOff>190501</xdr:colOff>
      <xdr:row>54</xdr:row>
      <xdr:rowOff>23766</xdr:rowOff>
    </xdr:to>
    <xdr:pic>
      <xdr:nvPicPr>
        <xdr:cNvPr id="20" name="Kép 19"/>
        <xdr:cNvPicPr>
          <a:picLocks noChangeAspect="1"/>
        </xdr:cNvPicPr>
      </xdr:nvPicPr>
      <xdr:blipFill>
        <a:blip xmlns:r="http://schemas.openxmlformats.org/officeDocument/2006/relationships" r:embed="rId16" cstate="print"/>
        <a:stretch>
          <a:fillRect/>
        </a:stretch>
      </xdr:blipFill>
      <xdr:spPr>
        <a:xfrm>
          <a:off x="29422726" y="6858000"/>
          <a:ext cx="7423150" cy="3452766"/>
        </a:xfrm>
        <a:prstGeom prst="rect">
          <a:avLst/>
        </a:prstGeom>
      </xdr:spPr>
    </xdr:pic>
    <xdr:clientData/>
  </xdr:twoCellAnchor>
  <xdr:twoCellAnchor editAs="oneCell">
    <xdr:from>
      <xdr:col>50</xdr:col>
      <xdr:colOff>539750</xdr:colOff>
      <xdr:row>54</xdr:row>
      <xdr:rowOff>142875</xdr:rowOff>
    </xdr:from>
    <xdr:to>
      <xdr:col>57</xdr:col>
      <xdr:colOff>542697</xdr:colOff>
      <xdr:row>82</xdr:row>
      <xdr:rowOff>95250</xdr:rowOff>
    </xdr:to>
    <xdr:pic>
      <xdr:nvPicPr>
        <xdr:cNvPr id="21" name="Kép 20"/>
        <xdr:cNvPicPr>
          <a:picLocks noChangeAspect="1"/>
        </xdr:cNvPicPr>
      </xdr:nvPicPr>
      <xdr:blipFill>
        <a:blip xmlns:r="http://schemas.openxmlformats.org/officeDocument/2006/relationships" r:embed="rId17" cstate="print"/>
        <a:stretch>
          <a:fillRect/>
        </a:stretch>
      </xdr:blipFill>
      <xdr:spPr>
        <a:xfrm>
          <a:off x="31162625" y="10429875"/>
          <a:ext cx="4225697" cy="5286375"/>
        </a:xfrm>
        <a:prstGeom prst="rect">
          <a:avLst/>
        </a:prstGeom>
      </xdr:spPr>
    </xdr:pic>
    <xdr:clientData/>
  </xdr:twoCellAnchor>
  <xdr:twoCellAnchor editAs="oneCell">
    <xdr:from>
      <xdr:col>48</xdr:col>
      <xdr:colOff>1</xdr:colOff>
      <xdr:row>89</xdr:row>
      <xdr:rowOff>1</xdr:rowOff>
    </xdr:from>
    <xdr:to>
      <xdr:col>63</xdr:col>
      <xdr:colOff>222251</xdr:colOff>
      <xdr:row>108</xdr:row>
      <xdr:rowOff>175853</xdr:rowOff>
    </xdr:to>
    <xdr:pic>
      <xdr:nvPicPr>
        <xdr:cNvPr id="22" name="Kép 21"/>
        <xdr:cNvPicPr>
          <a:picLocks noChangeAspect="1"/>
        </xdr:cNvPicPr>
      </xdr:nvPicPr>
      <xdr:blipFill>
        <a:blip xmlns:r="http://schemas.openxmlformats.org/officeDocument/2006/relationships" r:embed="rId18" cstate="print"/>
        <a:stretch>
          <a:fillRect/>
        </a:stretch>
      </xdr:blipFill>
      <xdr:spPr>
        <a:xfrm>
          <a:off x="29416376" y="16954501"/>
          <a:ext cx="9271000" cy="3795352"/>
        </a:xfrm>
        <a:prstGeom prst="rect">
          <a:avLst/>
        </a:prstGeom>
      </xdr:spPr>
    </xdr:pic>
    <xdr:clientData/>
  </xdr:twoCellAnchor>
  <xdr:twoCellAnchor editAs="oneCell">
    <xdr:from>
      <xdr:col>51</xdr:col>
      <xdr:colOff>444500</xdr:colOff>
      <xdr:row>109</xdr:row>
      <xdr:rowOff>142875</xdr:rowOff>
    </xdr:from>
    <xdr:to>
      <xdr:col>60</xdr:col>
      <xdr:colOff>174625</xdr:colOff>
      <xdr:row>144</xdr:row>
      <xdr:rowOff>9658</xdr:rowOff>
    </xdr:to>
    <xdr:pic>
      <xdr:nvPicPr>
        <xdr:cNvPr id="23" name="Kép 22"/>
        <xdr:cNvPicPr>
          <a:picLocks noChangeAspect="1"/>
        </xdr:cNvPicPr>
      </xdr:nvPicPr>
      <xdr:blipFill>
        <a:blip xmlns:r="http://schemas.openxmlformats.org/officeDocument/2006/relationships" r:embed="rId19" cstate="print"/>
        <a:stretch>
          <a:fillRect/>
        </a:stretch>
      </xdr:blipFill>
      <xdr:spPr>
        <a:xfrm>
          <a:off x="31670625" y="20907375"/>
          <a:ext cx="5159375" cy="6534283"/>
        </a:xfrm>
        <a:prstGeom prst="rect">
          <a:avLst/>
        </a:prstGeom>
      </xdr:spPr>
    </xdr:pic>
    <xdr:clientData/>
  </xdr:twoCellAnchor>
  <xdr:twoCellAnchor editAs="oneCell">
    <xdr:from>
      <xdr:col>48</xdr:col>
      <xdr:colOff>0</xdr:colOff>
      <xdr:row>9</xdr:row>
      <xdr:rowOff>1</xdr:rowOff>
    </xdr:from>
    <xdr:to>
      <xdr:col>59</xdr:col>
      <xdr:colOff>42546</xdr:colOff>
      <xdr:row>26</xdr:row>
      <xdr:rowOff>1</xdr:rowOff>
    </xdr:to>
    <xdr:pic>
      <xdr:nvPicPr>
        <xdr:cNvPr id="24" name="Kép 23"/>
        <xdr:cNvPicPr>
          <a:picLocks noChangeAspect="1"/>
        </xdr:cNvPicPr>
      </xdr:nvPicPr>
      <xdr:blipFill>
        <a:blip xmlns:r="http://schemas.openxmlformats.org/officeDocument/2006/relationships" r:embed="rId20" cstate="print"/>
        <a:stretch>
          <a:fillRect/>
        </a:stretch>
      </xdr:blipFill>
      <xdr:spPr>
        <a:xfrm>
          <a:off x="29416375" y="1714501"/>
          <a:ext cx="6678296" cy="3238500"/>
        </a:xfrm>
        <a:prstGeom prst="rect">
          <a:avLst/>
        </a:prstGeom>
      </xdr:spPr>
    </xdr:pic>
    <xdr:clientData/>
  </xdr:twoCellAnchor>
  <xdr:twoCellAnchor editAs="oneCell">
    <xdr:from>
      <xdr:col>59</xdr:col>
      <xdr:colOff>31750</xdr:colOff>
      <xdr:row>2</xdr:row>
      <xdr:rowOff>95250</xdr:rowOff>
    </xdr:from>
    <xdr:to>
      <xdr:col>66</xdr:col>
      <xdr:colOff>48153</xdr:colOff>
      <xdr:row>28</xdr:row>
      <xdr:rowOff>95250</xdr:rowOff>
    </xdr:to>
    <xdr:pic>
      <xdr:nvPicPr>
        <xdr:cNvPr id="25" name="Kép 24"/>
        <xdr:cNvPicPr>
          <a:picLocks noChangeAspect="1"/>
        </xdr:cNvPicPr>
      </xdr:nvPicPr>
      <xdr:blipFill>
        <a:blip xmlns:r="http://schemas.openxmlformats.org/officeDocument/2006/relationships" r:embed="rId21" cstate="print"/>
        <a:stretch>
          <a:fillRect/>
        </a:stretch>
      </xdr:blipFill>
      <xdr:spPr>
        <a:xfrm>
          <a:off x="36083875" y="476250"/>
          <a:ext cx="4239153" cy="4953000"/>
        </a:xfrm>
        <a:prstGeom prst="rect">
          <a:avLst/>
        </a:prstGeom>
      </xdr:spPr>
    </xdr:pic>
    <xdr:clientData/>
  </xdr:twoCellAnchor>
  <xdr:twoCellAnchor editAs="oneCell">
    <xdr:from>
      <xdr:col>36</xdr:col>
      <xdr:colOff>428625</xdr:colOff>
      <xdr:row>36</xdr:row>
      <xdr:rowOff>79375</xdr:rowOff>
    </xdr:from>
    <xdr:to>
      <xdr:col>47</xdr:col>
      <xdr:colOff>464295</xdr:colOff>
      <xdr:row>51</xdr:row>
      <xdr:rowOff>158750</xdr:rowOff>
    </xdr:to>
    <xdr:pic>
      <xdr:nvPicPr>
        <xdr:cNvPr id="26" name="Kép 25"/>
        <xdr:cNvPicPr>
          <a:picLocks noChangeAspect="1"/>
        </xdr:cNvPicPr>
      </xdr:nvPicPr>
      <xdr:blipFill>
        <a:blip xmlns:r="http://schemas.openxmlformats.org/officeDocument/2006/relationships" r:embed="rId22" cstate="print"/>
        <a:stretch>
          <a:fillRect/>
        </a:stretch>
      </xdr:blipFill>
      <xdr:spPr>
        <a:xfrm>
          <a:off x="22606000" y="6937375"/>
          <a:ext cx="6671420" cy="2936875"/>
        </a:xfrm>
        <a:prstGeom prst="rect">
          <a:avLst/>
        </a:prstGeom>
      </xdr:spPr>
    </xdr:pic>
    <xdr:clientData/>
  </xdr:twoCellAnchor>
  <xdr:twoCellAnchor editAs="oneCell">
    <xdr:from>
      <xdr:col>38</xdr:col>
      <xdr:colOff>127000</xdr:colOff>
      <xdr:row>52</xdr:row>
      <xdr:rowOff>111125</xdr:rowOff>
    </xdr:from>
    <xdr:to>
      <xdr:col>47</xdr:col>
      <xdr:colOff>95250</xdr:colOff>
      <xdr:row>86</xdr:row>
      <xdr:rowOff>101077</xdr:rowOff>
    </xdr:to>
    <xdr:pic>
      <xdr:nvPicPr>
        <xdr:cNvPr id="27" name="Kép 26"/>
        <xdr:cNvPicPr>
          <a:picLocks noChangeAspect="1"/>
        </xdr:cNvPicPr>
      </xdr:nvPicPr>
      <xdr:blipFill>
        <a:blip xmlns:r="http://schemas.openxmlformats.org/officeDocument/2006/relationships" r:embed="rId23" cstate="print"/>
        <a:stretch>
          <a:fillRect/>
        </a:stretch>
      </xdr:blipFill>
      <xdr:spPr>
        <a:xfrm>
          <a:off x="23510875" y="10017125"/>
          <a:ext cx="5397500" cy="6466952"/>
        </a:xfrm>
        <a:prstGeom prst="rect">
          <a:avLst/>
        </a:prstGeom>
      </xdr:spPr>
    </xdr:pic>
    <xdr:clientData/>
  </xdr:twoCellAnchor>
  <xdr:twoCellAnchor editAs="oneCell">
    <xdr:from>
      <xdr:col>36</xdr:col>
      <xdr:colOff>555625</xdr:colOff>
      <xdr:row>89</xdr:row>
      <xdr:rowOff>0</xdr:rowOff>
    </xdr:from>
    <xdr:to>
      <xdr:col>47</xdr:col>
      <xdr:colOff>496263</xdr:colOff>
      <xdr:row>103</xdr:row>
      <xdr:rowOff>-1</xdr:rowOff>
    </xdr:to>
    <xdr:pic>
      <xdr:nvPicPr>
        <xdr:cNvPr id="28" name="Kép 27"/>
        <xdr:cNvPicPr>
          <a:picLocks noChangeAspect="1"/>
        </xdr:cNvPicPr>
      </xdr:nvPicPr>
      <xdr:blipFill>
        <a:blip xmlns:r="http://schemas.openxmlformats.org/officeDocument/2006/relationships" r:embed="rId24" cstate="print"/>
        <a:stretch>
          <a:fillRect/>
        </a:stretch>
      </xdr:blipFill>
      <xdr:spPr>
        <a:xfrm>
          <a:off x="22733000" y="16954500"/>
          <a:ext cx="6576388" cy="2666999"/>
        </a:xfrm>
        <a:prstGeom prst="rect">
          <a:avLst/>
        </a:prstGeom>
      </xdr:spPr>
    </xdr:pic>
    <xdr:clientData/>
  </xdr:twoCellAnchor>
  <xdr:twoCellAnchor editAs="oneCell">
    <xdr:from>
      <xdr:col>38</xdr:col>
      <xdr:colOff>555625</xdr:colOff>
      <xdr:row>104</xdr:row>
      <xdr:rowOff>79374</xdr:rowOff>
    </xdr:from>
    <xdr:to>
      <xdr:col>47</xdr:col>
      <xdr:colOff>269773</xdr:colOff>
      <xdr:row>137</xdr:row>
      <xdr:rowOff>31749</xdr:rowOff>
    </xdr:to>
    <xdr:pic>
      <xdr:nvPicPr>
        <xdr:cNvPr id="29" name="Kép 28"/>
        <xdr:cNvPicPr>
          <a:picLocks noChangeAspect="1"/>
        </xdr:cNvPicPr>
      </xdr:nvPicPr>
      <xdr:blipFill>
        <a:blip xmlns:r="http://schemas.openxmlformats.org/officeDocument/2006/relationships" r:embed="rId25" cstate="print"/>
        <a:stretch>
          <a:fillRect/>
        </a:stretch>
      </xdr:blipFill>
      <xdr:spPr>
        <a:xfrm>
          <a:off x="23939500" y="19891374"/>
          <a:ext cx="5143398" cy="62388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77424</xdr:colOff>
      <xdr:row>19</xdr:row>
      <xdr:rowOff>34636</xdr:rowOff>
    </xdr:from>
    <xdr:to>
      <xdr:col>10</xdr:col>
      <xdr:colOff>179295</xdr:colOff>
      <xdr:row>26</xdr:row>
      <xdr:rowOff>20594</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4753333" y="3544454"/>
          <a:ext cx="1937598" cy="1279049"/>
        </a:xfrm>
        <a:prstGeom prst="rect">
          <a:avLst/>
        </a:prstGeom>
        <a:noFill/>
      </xdr:spPr>
    </xdr:pic>
    <xdr:clientData/>
  </xdr:twoCellAnchor>
  <xdr:twoCellAnchor editAs="oneCell">
    <xdr:from>
      <xdr:col>3</xdr:col>
      <xdr:colOff>32882</xdr:colOff>
      <xdr:row>19</xdr:row>
      <xdr:rowOff>37354</xdr:rowOff>
    </xdr:from>
    <xdr:to>
      <xdr:col>6</xdr:col>
      <xdr:colOff>195432</xdr:colOff>
      <xdr:row>26</xdr:row>
      <xdr:rowOff>59766</xdr:rowOff>
    </xdr:to>
    <xdr:pic>
      <xdr:nvPicPr>
        <xdr:cNvPr id="4" name="Kép 3"/>
        <xdr:cNvPicPr>
          <a:picLocks noChangeAspect="1"/>
        </xdr:cNvPicPr>
      </xdr:nvPicPr>
      <xdr:blipFill>
        <a:blip xmlns:r="http://schemas.openxmlformats.org/officeDocument/2006/relationships" r:embed="rId2" cstate="print"/>
        <a:stretch>
          <a:fillRect/>
        </a:stretch>
      </xdr:blipFill>
      <xdr:spPr>
        <a:xfrm>
          <a:off x="4699238" y="4070946"/>
          <a:ext cx="1993764" cy="1305827"/>
        </a:xfrm>
        <a:prstGeom prst="rect">
          <a:avLst/>
        </a:prstGeom>
      </xdr:spPr>
    </xdr:pic>
    <xdr:clientData/>
  </xdr:twoCellAnchor>
  <xdr:twoCellAnchor editAs="oneCell">
    <xdr:from>
      <xdr:col>1</xdr:col>
      <xdr:colOff>1</xdr:colOff>
      <xdr:row>34</xdr:row>
      <xdr:rowOff>0</xdr:rowOff>
    </xdr:from>
    <xdr:to>
      <xdr:col>8</xdr:col>
      <xdr:colOff>356882</xdr:colOff>
      <xdr:row>46</xdr:row>
      <xdr:rowOff>173181</xdr:rowOff>
    </xdr:to>
    <xdr:pic>
      <xdr:nvPicPr>
        <xdr:cNvPr id="5" name="Kép 4"/>
        <xdr:cNvPicPr>
          <a:picLocks noChangeAspect="1"/>
        </xdr:cNvPicPr>
      </xdr:nvPicPr>
      <xdr:blipFill>
        <a:blip xmlns:r="http://schemas.openxmlformats.org/officeDocument/2006/relationships" r:embed="rId3" cstate="print"/>
        <a:stretch>
          <a:fillRect/>
        </a:stretch>
      </xdr:blipFill>
      <xdr:spPr>
        <a:xfrm>
          <a:off x="611910" y="6280727"/>
          <a:ext cx="5032790" cy="2389909"/>
        </a:xfrm>
        <a:prstGeom prst="rect">
          <a:avLst/>
        </a:prstGeom>
      </xdr:spPr>
    </xdr:pic>
    <xdr:clientData/>
  </xdr:twoCellAnchor>
  <xdr:twoCellAnchor editAs="oneCell">
    <xdr:from>
      <xdr:col>1</xdr:col>
      <xdr:colOff>0</xdr:colOff>
      <xdr:row>47</xdr:row>
      <xdr:rowOff>0</xdr:rowOff>
    </xdr:from>
    <xdr:to>
      <xdr:col>8</xdr:col>
      <xdr:colOff>46182</xdr:colOff>
      <xdr:row>77</xdr:row>
      <xdr:rowOff>110671</xdr:rowOff>
    </xdr:to>
    <xdr:pic>
      <xdr:nvPicPr>
        <xdr:cNvPr id="6" name="Kép 5"/>
        <xdr:cNvPicPr>
          <a:picLocks noChangeAspect="1"/>
        </xdr:cNvPicPr>
      </xdr:nvPicPr>
      <xdr:blipFill>
        <a:blip xmlns:r="http://schemas.openxmlformats.org/officeDocument/2006/relationships" r:embed="rId4" cstate="print"/>
        <a:stretch>
          <a:fillRect/>
        </a:stretch>
      </xdr:blipFill>
      <xdr:spPr>
        <a:xfrm>
          <a:off x="611909" y="8682182"/>
          <a:ext cx="4722091" cy="5652489"/>
        </a:xfrm>
        <a:prstGeom prst="rect">
          <a:avLst/>
        </a:prstGeom>
      </xdr:spPr>
    </xdr:pic>
    <xdr:clientData/>
  </xdr:twoCellAnchor>
  <xdr:twoCellAnchor editAs="oneCell">
    <xdr:from>
      <xdr:col>1</xdr:col>
      <xdr:colOff>1</xdr:colOff>
      <xdr:row>80</xdr:row>
      <xdr:rowOff>0</xdr:rowOff>
    </xdr:from>
    <xdr:to>
      <xdr:col>9</xdr:col>
      <xdr:colOff>403452</xdr:colOff>
      <xdr:row>94</xdr:row>
      <xdr:rowOff>138545</xdr:rowOff>
    </xdr:to>
    <xdr:pic>
      <xdr:nvPicPr>
        <xdr:cNvPr id="7" name="Kép 6"/>
        <xdr:cNvPicPr>
          <a:picLocks noChangeAspect="1"/>
        </xdr:cNvPicPr>
      </xdr:nvPicPr>
      <xdr:blipFill>
        <a:blip xmlns:r="http://schemas.openxmlformats.org/officeDocument/2006/relationships" r:embed="rId5" cstate="print"/>
        <a:stretch>
          <a:fillRect/>
        </a:stretch>
      </xdr:blipFill>
      <xdr:spPr>
        <a:xfrm>
          <a:off x="611910" y="14778182"/>
          <a:ext cx="5691269" cy="2724727"/>
        </a:xfrm>
        <a:prstGeom prst="rect">
          <a:avLst/>
        </a:prstGeom>
      </xdr:spPr>
    </xdr:pic>
    <xdr:clientData/>
  </xdr:twoCellAnchor>
  <xdr:twoCellAnchor editAs="oneCell">
    <xdr:from>
      <xdr:col>0</xdr:col>
      <xdr:colOff>493058</xdr:colOff>
      <xdr:row>19</xdr:row>
      <xdr:rowOff>14942</xdr:rowOff>
    </xdr:from>
    <xdr:to>
      <xdr:col>2</xdr:col>
      <xdr:colOff>506400</xdr:colOff>
      <xdr:row>24</xdr:row>
      <xdr:rowOff>165100</xdr:rowOff>
    </xdr:to>
    <xdr:pic>
      <xdr:nvPicPr>
        <xdr:cNvPr id="3" name="Kép 2"/>
        <xdr:cNvPicPr>
          <a:picLocks noChangeAspect="1"/>
        </xdr:cNvPicPr>
      </xdr:nvPicPr>
      <xdr:blipFill>
        <a:blip xmlns:r="http://schemas.openxmlformats.org/officeDocument/2006/relationships" r:embed="rId6" cstate="print"/>
        <a:stretch>
          <a:fillRect/>
        </a:stretch>
      </xdr:blipFill>
      <xdr:spPr>
        <a:xfrm>
          <a:off x="493058" y="3513792"/>
          <a:ext cx="1626242" cy="1070908"/>
        </a:xfrm>
        <a:prstGeom prst="rect">
          <a:avLst/>
        </a:prstGeom>
      </xdr:spPr>
    </xdr:pic>
    <xdr:clientData/>
  </xdr:twoCellAnchor>
  <xdr:twoCellAnchor editAs="oneCell">
    <xdr:from>
      <xdr:col>1</xdr:col>
      <xdr:colOff>1</xdr:colOff>
      <xdr:row>95</xdr:row>
      <xdr:rowOff>0</xdr:rowOff>
    </xdr:from>
    <xdr:to>
      <xdr:col>7</xdr:col>
      <xdr:colOff>300183</xdr:colOff>
      <xdr:row>123</xdr:row>
      <xdr:rowOff>22513</xdr:rowOff>
    </xdr:to>
    <xdr:pic>
      <xdr:nvPicPr>
        <xdr:cNvPr id="8" name="Kép 7"/>
        <xdr:cNvPicPr>
          <a:picLocks noChangeAspect="1"/>
        </xdr:cNvPicPr>
      </xdr:nvPicPr>
      <xdr:blipFill>
        <a:blip xmlns:r="http://schemas.openxmlformats.org/officeDocument/2006/relationships" r:embed="rId7" cstate="print"/>
        <a:stretch>
          <a:fillRect/>
        </a:stretch>
      </xdr:blipFill>
      <xdr:spPr>
        <a:xfrm>
          <a:off x="611910" y="17549091"/>
          <a:ext cx="4364182" cy="5194877"/>
        </a:xfrm>
        <a:prstGeom prst="rect">
          <a:avLst/>
        </a:prstGeom>
      </xdr:spPr>
    </xdr:pic>
    <xdr:clientData/>
  </xdr:twoCellAnchor>
  <xdr:twoCellAnchor editAs="oneCell">
    <xdr:from>
      <xdr:col>1</xdr:col>
      <xdr:colOff>0</xdr:colOff>
      <xdr:row>126</xdr:row>
      <xdr:rowOff>0</xdr:rowOff>
    </xdr:from>
    <xdr:to>
      <xdr:col>12</xdr:col>
      <xdr:colOff>161636</xdr:colOff>
      <xdr:row>143</xdr:row>
      <xdr:rowOff>108189</xdr:rowOff>
    </xdr:to>
    <xdr:pic>
      <xdr:nvPicPr>
        <xdr:cNvPr id="9" name="Kép 8"/>
        <xdr:cNvPicPr>
          <a:picLocks noChangeAspect="1"/>
        </xdr:cNvPicPr>
      </xdr:nvPicPr>
      <xdr:blipFill>
        <a:blip xmlns:r="http://schemas.openxmlformats.org/officeDocument/2006/relationships" r:embed="rId8" cstate="print"/>
        <a:stretch>
          <a:fillRect/>
        </a:stretch>
      </xdr:blipFill>
      <xdr:spPr>
        <a:xfrm>
          <a:off x="611909" y="23275636"/>
          <a:ext cx="7285182" cy="3248553"/>
        </a:xfrm>
        <a:prstGeom prst="rect">
          <a:avLst/>
        </a:prstGeom>
      </xdr:spPr>
    </xdr:pic>
    <xdr:clientData/>
  </xdr:twoCellAnchor>
  <xdr:twoCellAnchor editAs="oneCell">
    <xdr:from>
      <xdr:col>1</xdr:col>
      <xdr:colOff>669637</xdr:colOff>
      <xdr:row>143</xdr:row>
      <xdr:rowOff>92363</xdr:rowOff>
    </xdr:from>
    <xdr:to>
      <xdr:col>9</xdr:col>
      <xdr:colOff>277092</xdr:colOff>
      <xdr:row>175</xdr:row>
      <xdr:rowOff>98960</xdr:rowOff>
    </xdr:to>
    <xdr:pic>
      <xdr:nvPicPr>
        <xdr:cNvPr id="10" name="Kép 9"/>
        <xdr:cNvPicPr>
          <a:picLocks noChangeAspect="1"/>
        </xdr:cNvPicPr>
      </xdr:nvPicPr>
      <xdr:blipFill>
        <a:blip xmlns:r="http://schemas.openxmlformats.org/officeDocument/2006/relationships" r:embed="rId9" cstate="print"/>
        <a:stretch>
          <a:fillRect/>
        </a:stretch>
      </xdr:blipFill>
      <xdr:spPr>
        <a:xfrm>
          <a:off x="1281546" y="26508363"/>
          <a:ext cx="4895273" cy="5917870"/>
        </a:xfrm>
        <a:prstGeom prst="rect">
          <a:avLst/>
        </a:prstGeom>
      </xdr:spPr>
    </xdr:pic>
    <xdr:clientData/>
  </xdr:twoCellAnchor>
  <xdr:twoCellAnchor editAs="oneCell">
    <xdr:from>
      <xdr:col>9</xdr:col>
      <xdr:colOff>565727</xdr:colOff>
      <xdr:row>34</xdr:row>
      <xdr:rowOff>1</xdr:rowOff>
    </xdr:from>
    <xdr:to>
      <xdr:col>19</xdr:col>
      <xdr:colOff>138545</xdr:colOff>
      <xdr:row>47</xdr:row>
      <xdr:rowOff>37936</xdr:rowOff>
    </xdr:to>
    <xdr:pic>
      <xdr:nvPicPr>
        <xdr:cNvPr id="11" name="Kép 10"/>
        <xdr:cNvPicPr>
          <a:picLocks noChangeAspect="1"/>
        </xdr:cNvPicPr>
      </xdr:nvPicPr>
      <xdr:blipFill>
        <a:blip xmlns:r="http://schemas.openxmlformats.org/officeDocument/2006/relationships" r:embed="rId10" cstate="print"/>
        <a:stretch>
          <a:fillRect/>
        </a:stretch>
      </xdr:blipFill>
      <xdr:spPr>
        <a:xfrm>
          <a:off x="6465454" y="6280728"/>
          <a:ext cx="5691909" cy="2439390"/>
        </a:xfrm>
        <a:prstGeom prst="rect">
          <a:avLst/>
        </a:prstGeom>
      </xdr:spPr>
    </xdr:pic>
    <xdr:clientData/>
  </xdr:twoCellAnchor>
  <xdr:twoCellAnchor editAs="oneCell">
    <xdr:from>
      <xdr:col>11</xdr:col>
      <xdr:colOff>230909</xdr:colOff>
      <xdr:row>47</xdr:row>
      <xdr:rowOff>92363</xdr:rowOff>
    </xdr:from>
    <xdr:to>
      <xdr:col>18</xdr:col>
      <xdr:colOff>381000</xdr:colOff>
      <xdr:row>75</xdr:row>
      <xdr:rowOff>70207</xdr:rowOff>
    </xdr:to>
    <xdr:pic>
      <xdr:nvPicPr>
        <xdr:cNvPr id="12" name="Kép 11"/>
        <xdr:cNvPicPr>
          <a:picLocks noChangeAspect="1"/>
        </xdr:cNvPicPr>
      </xdr:nvPicPr>
      <xdr:blipFill>
        <a:blip xmlns:r="http://schemas.openxmlformats.org/officeDocument/2006/relationships" r:embed="rId11" cstate="print"/>
        <a:stretch>
          <a:fillRect/>
        </a:stretch>
      </xdr:blipFill>
      <xdr:spPr>
        <a:xfrm>
          <a:off x="7354454" y="8774545"/>
          <a:ext cx="4433455" cy="5150207"/>
        </a:xfrm>
        <a:prstGeom prst="rect">
          <a:avLst/>
        </a:prstGeom>
      </xdr:spPr>
    </xdr:pic>
    <xdr:clientData/>
  </xdr:twoCellAnchor>
  <xdr:twoCellAnchor editAs="oneCell">
    <xdr:from>
      <xdr:col>20</xdr:col>
      <xdr:colOff>0</xdr:colOff>
      <xdr:row>34</xdr:row>
      <xdr:rowOff>34637</xdr:rowOff>
    </xdr:from>
    <xdr:to>
      <xdr:col>29</xdr:col>
      <xdr:colOff>115455</xdr:colOff>
      <xdr:row>47</xdr:row>
      <xdr:rowOff>120773</xdr:rowOff>
    </xdr:to>
    <xdr:pic>
      <xdr:nvPicPr>
        <xdr:cNvPr id="13" name="Kép 12"/>
        <xdr:cNvPicPr>
          <a:picLocks noChangeAspect="1"/>
        </xdr:cNvPicPr>
      </xdr:nvPicPr>
      <xdr:blipFill>
        <a:blip xmlns:r="http://schemas.openxmlformats.org/officeDocument/2006/relationships" r:embed="rId12" cstate="print"/>
        <a:stretch>
          <a:fillRect/>
        </a:stretch>
      </xdr:blipFill>
      <xdr:spPr>
        <a:xfrm>
          <a:off x="12630727" y="6315364"/>
          <a:ext cx="5622637" cy="2487591"/>
        </a:xfrm>
        <a:prstGeom prst="rect">
          <a:avLst/>
        </a:prstGeom>
      </xdr:spPr>
    </xdr:pic>
    <xdr:clientData/>
  </xdr:twoCellAnchor>
  <xdr:twoCellAnchor editAs="oneCell">
    <xdr:from>
      <xdr:col>21</xdr:col>
      <xdr:colOff>542637</xdr:colOff>
      <xdr:row>49</xdr:row>
      <xdr:rowOff>11545</xdr:rowOff>
    </xdr:from>
    <xdr:to>
      <xdr:col>28</xdr:col>
      <xdr:colOff>150091</xdr:colOff>
      <xdr:row>74</xdr:row>
      <xdr:rowOff>29231</xdr:rowOff>
    </xdr:to>
    <xdr:pic>
      <xdr:nvPicPr>
        <xdr:cNvPr id="14" name="Kép 13"/>
        <xdr:cNvPicPr>
          <a:picLocks noChangeAspect="1"/>
        </xdr:cNvPicPr>
      </xdr:nvPicPr>
      <xdr:blipFill>
        <a:blip xmlns:r="http://schemas.openxmlformats.org/officeDocument/2006/relationships" r:embed="rId13" cstate="print"/>
        <a:stretch>
          <a:fillRect/>
        </a:stretch>
      </xdr:blipFill>
      <xdr:spPr>
        <a:xfrm>
          <a:off x="13785273" y="9063181"/>
          <a:ext cx="3890818" cy="4635868"/>
        </a:xfrm>
        <a:prstGeom prst="rect">
          <a:avLst/>
        </a:prstGeom>
      </xdr:spPr>
    </xdr:pic>
    <xdr:clientData/>
  </xdr:twoCellAnchor>
  <xdr:twoCellAnchor editAs="oneCell">
    <xdr:from>
      <xdr:col>21</xdr:col>
      <xdr:colOff>0</xdr:colOff>
      <xdr:row>79</xdr:row>
      <xdr:rowOff>0</xdr:rowOff>
    </xdr:from>
    <xdr:to>
      <xdr:col>31</xdr:col>
      <xdr:colOff>11546</xdr:colOff>
      <xdr:row>94</xdr:row>
      <xdr:rowOff>116670</xdr:rowOff>
    </xdr:to>
    <xdr:pic>
      <xdr:nvPicPr>
        <xdr:cNvPr id="15" name="Kép 14"/>
        <xdr:cNvPicPr>
          <a:picLocks noChangeAspect="1"/>
        </xdr:cNvPicPr>
      </xdr:nvPicPr>
      <xdr:blipFill>
        <a:blip xmlns:r="http://schemas.openxmlformats.org/officeDocument/2006/relationships" r:embed="rId14" cstate="print"/>
        <a:stretch>
          <a:fillRect/>
        </a:stretch>
      </xdr:blipFill>
      <xdr:spPr>
        <a:xfrm>
          <a:off x="13242636" y="14593455"/>
          <a:ext cx="6130637" cy="2887579"/>
        </a:xfrm>
        <a:prstGeom prst="rect">
          <a:avLst/>
        </a:prstGeom>
      </xdr:spPr>
    </xdr:pic>
    <xdr:clientData/>
  </xdr:twoCellAnchor>
  <xdr:twoCellAnchor editAs="oneCell">
    <xdr:from>
      <xdr:col>23</xdr:col>
      <xdr:colOff>15876</xdr:colOff>
      <xdr:row>95</xdr:row>
      <xdr:rowOff>0</xdr:rowOff>
    </xdr:from>
    <xdr:to>
      <xdr:col>29</xdr:col>
      <xdr:colOff>539750</xdr:colOff>
      <xdr:row>121</xdr:row>
      <xdr:rowOff>135725</xdr:rowOff>
    </xdr:to>
    <xdr:pic>
      <xdr:nvPicPr>
        <xdr:cNvPr id="16" name="Kép 15"/>
        <xdr:cNvPicPr>
          <a:picLocks noChangeAspect="1"/>
        </xdr:cNvPicPr>
      </xdr:nvPicPr>
      <xdr:blipFill>
        <a:blip xmlns:r="http://schemas.openxmlformats.org/officeDocument/2006/relationships" r:embed="rId15" cstate="print"/>
        <a:stretch>
          <a:fillRect/>
        </a:stretch>
      </xdr:blipFill>
      <xdr:spPr>
        <a:xfrm>
          <a:off x="14287501" y="18097500"/>
          <a:ext cx="4143374" cy="50887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19051</xdr:colOff>
      <xdr:row>19</xdr:row>
      <xdr:rowOff>177800</xdr:rowOff>
    </xdr:from>
    <xdr:to>
      <xdr:col>2</xdr:col>
      <xdr:colOff>340165</xdr:colOff>
      <xdr:row>24</xdr:row>
      <xdr:rowOff>165100</xdr:rowOff>
    </xdr:to>
    <xdr:pic>
      <xdr:nvPicPr>
        <xdr:cNvPr id="307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28651" y="3676650"/>
          <a:ext cx="1362514" cy="908050"/>
        </a:xfrm>
        <a:prstGeom prst="rect">
          <a:avLst/>
        </a:prstGeom>
        <a:noFill/>
      </xdr:spPr>
    </xdr:pic>
    <xdr:clientData/>
  </xdr:twoCellAnchor>
  <xdr:twoCellAnchor editAs="oneCell">
    <xdr:from>
      <xdr:col>4</xdr:col>
      <xdr:colOff>530680</xdr:colOff>
      <xdr:row>20</xdr:row>
      <xdr:rowOff>56243</xdr:rowOff>
    </xdr:from>
    <xdr:to>
      <xdr:col>7</xdr:col>
      <xdr:colOff>16565</xdr:colOff>
      <xdr:row>25</xdr:row>
      <xdr:rowOff>3795</xdr:rowOff>
    </xdr:to>
    <xdr:pic>
      <xdr:nvPicPr>
        <xdr:cNvPr id="3" name="Kép 2"/>
        <xdr:cNvPicPr>
          <a:picLocks noChangeAspect="1"/>
        </xdr:cNvPicPr>
      </xdr:nvPicPr>
      <xdr:blipFill>
        <a:blip xmlns:r="http://schemas.openxmlformats.org/officeDocument/2006/relationships" r:embed="rId2" cstate="print"/>
        <a:stretch>
          <a:fillRect/>
        </a:stretch>
      </xdr:blipFill>
      <xdr:spPr>
        <a:xfrm>
          <a:off x="2181680" y="3700591"/>
          <a:ext cx="1308059" cy="858639"/>
        </a:xfrm>
        <a:prstGeom prst="rect">
          <a:avLst/>
        </a:prstGeom>
      </xdr:spPr>
    </xdr:pic>
    <xdr:clientData/>
  </xdr:twoCellAnchor>
  <xdr:twoCellAnchor editAs="oneCell">
    <xdr:from>
      <xdr:col>2</xdr:col>
      <xdr:colOff>470402</xdr:colOff>
      <xdr:row>20</xdr:row>
      <xdr:rowOff>68011</xdr:rowOff>
    </xdr:from>
    <xdr:to>
      <xdr:col>4</xdr:col>
      <xdr:colOff>542714</xdr:colOff>
      <xdr:row>25</xdr:row>
      <xdr:rowOff>17361</xdr:rowOff>
    </xdr:to>
    <xdr:pic>
      <xdr:nvPicPr>
        <xdr:cNvPr id="4" name="Kép 3"/>
        <xdr:cNvPicPr>
          <a:picLocks noChangeAspect="1"/>
        </xdr:cNvPicPr>
      </xdr:nvPicPr>
      <xdr:blipFill>
        <a:blip xmlns:r="http://schemas.openxmlformats.org/officeDocument/2006/relationships" r:embed="rId3" cstate="print"/>
        <a:stretch>
          <a:fillRect/>
        </a:stretch>
      </xdr:blipFill>
      <xdr:spPr>
        <a:xfrm>
          <a:off x="2125065" y="3731473"/>
          <a:ext cx="1293466" cy="865215"/>
        </a:xfrm>
        <a:prstGeom prst="rect">
          <a:avLst/>
        </a:prstGeom>
      </xdr:spPr>
    </xdr:pic>
    <xdr:clientData/>
  </xdr:twoCellAnchor>
  <xdr:twoCellAnchor editAs="oneCell">
    <xdr:from>
      <xdr:col>18</xdr:col>
      <xdr:colOff>594336</xdr:colOff>
      <xdr:row>10</xdr:row>
      <xdr:rowOff>183931</xdr:rowOff>
    </xdr:from>
    <xdr:to>
      <xdr:col>27</xdr:col>
      <xdr:colOff>158907</xdr:colOff>
      <xdr:row>27</xdr:row>
      <xdr:rowOff>36488</xdr:rowOff>
    </xdr:to>
    <xdr:pic>
      <xdr:nvPicPr>
        <xdr:cNvPr id="5" name="Kép 4"/>
        <xdr:cNvPicPr>
          <a:picLocks noChangeAspect="1"/>
        </xdr:cNvPicPr>
      </xdr:nvPicPr>
      <xdr:blipFill>
        <a:blip xmlns:r="http://schemas.openxmlformats.org/officeDocument/2006/relationships" r:embed="rId4" cstate="print"/>
        <a:stretch>
          <a:fillRect/>
        </a:stretch>
      </xdr:blipFill>
      <xdr:spPr>
        <a:xfrm>
          <a:off x="11984922" y="2023241"/>
          <a:ext cx="5043088" cy="2979385"/>
        </a:xfrm>
        <a:prstGeom prst="rect">
          <a:avLst/>
        </a:prstGeom>
      </xdr:spPr>
    </xdr:pic>
    <xdr:clientData/>
  </xdr:twoCellAnchor>
  <xdr:twoCellAnchor editAs="oneCell">
    <xdr:from>
      <xdr:col>27</xdr:col>
      <xdr:colOff>281215</xdr:colOff>
      <xdr:row>6</xdr:row>
      <xdr:rowOff>108858</xdr:rowOff>
    </xdr:from>
    <xdr:to>
      <xdr:col>33</xdr:col>
      <xdr:colOff>305536</xdr:colOff>
      <xdr:row>30</xdr:row>
      <xdr:rowOff>72572</xdr:rowOff>
    </xdr:to>
    <xdr:pic>
      <xdr:nvPicPr>
        <xdr:cNvPr id="6" name="Kép 5"/>
        <xdr:cNvPicPr>
          <a:picLocks noChangeAspect="1"/>
        </xdr:cNvPicPr>
      </xdr:nvPicPr>
      <xdr:blipFill>
        <a:blip xmlns:r="http://schemas.openxmlformats.org/officeDocument/2006/relationships" r:embed="rId5" cstate="print"/>
        <a:stretch>
          <a:fillRect/>
        </a:stretch>
      </xdr:blipFill>
      <xdr:spPr>
        <a:xfrm>
          <a:off x="17126858" y="1197429"/>
          <a:ext cx="3671035" cy="4318000"/>
        </a:xfrm>
        <a:prstGeom prst="rect">
          <a:avLst/>
        </a:prstGeom>
      </xdr:spPr>
    </xdr:pic>
    <xdr:clientData/>
  </xdr:twoCellAnchor>
  <xdr:twoCellAnchor editAs="oneCell">
    <xdr:from>
      <xdr:col>19</xdr:col>
      <xdr:colOff>0</xdr:colOff>
      <xdr:row>30</xdr:row>
      <xdr:rowOff>0</xdr:rowOff>
    </xdr:from>
    <xdr:to>
      <xdr:col>27</xdr:col>
      <xdr:colOff>489857</xdr:colOff>
      <xdr:row>40</xdr:row>
      <xdr:rowOff>145339</xdr:rowOff>
    </xdr:to>
    <xdr:pic>
      <xdr:nvPicPr>
        <xdr:cNvPr id="7" name="Kép 6"/>
        <xdr:cNvPicPr>
          <a:picLocks noChangeAspect="1"/>
        </xdr:cNvPicPr>
      </xdr:nvPicPr>
      <xdr:blipFill>
        <a:blip xmlns:r="http://schemas.openxmlformats.org/officeDocument/2006/relationships" r:embed="rId6" cstate="print"/>
        <a:stretch>
          <a:fillRect/>
        </a:stretch>
      </xdr:blipFill>
      <xdr:spPr>
        <a:xfrm>
          <a:off x="11983357" y="5442857"/>
          <a:ext cx="5352143" cy="1959625"/>
        </a:xfrm>
        <a:prstGeom prst="rect">
          <a:avLst/>
        </a:prstGeom>
      </xdr:spPr>
    </xdr:pic>
    <xdr:clientData/>
  </xdr:twoCellAnchor>
  <xdr:twoCellAnchor editAs="oneCell">
    <xdr:from>
      <xdr:col>20</xdr:col>
      <xdr:colOff>0</xdr:colOff>
      <xdr:row>41</xdr:row>
      <xdr:rowOff>1</xdr:rowOff>
    </xdr:from>
    <xdr:to>
      <xdr:col>27</xdr:col>
      <xdr:colOff>409277</xdr:colOff>
      <xdr:row>70</xdr:row>
      <xdr:rowOff>145144</xdr:rowOff>
    </xdr:to>
    <xdr:pic>
      <xdr:nvPicPr>
        <xdr:cNvPr id="8" name="Kép 7"/>
        <xdr:cNvPicPr>
          <a:picLocks noChangeAspect="1"/>
        </xdr:cNvPicPr>
      </xdr:nvPicPr>
      <xdr:blipFill>
        <a:blip xmlns:r="http://schemas.openxmlformats.org/officeDocument/2006/relationships" r:embed="rId7" cstate="print"/>
        <a:stretch>
          <a:fillRect/>
        </a:stretch>
      </xdr:blipFill>
      <xdr:spPr>
        <a:xfrm>
          <a:off x="12591143" y="7438572"/>
          <a:ext cx="4663777" cy="5406572"/>
        </a:xfrm>
        <a:prstGeom prst="rect">
          <a:avLst/>
        </a:prstGeom>
      </xdr:spPr>
    </xdr:pic>
    <xdr:clientData/>
  </xdr:twoCellAnchor>
  <xdr:twoCellAnchor editAs="oneCell">
    <xdr:from>
      <xdr:col>12</xdr:col>
      <xdr:colOff>39413</xdr:colOff>
      <xdr:row>4</xdr:row>
      <xdr:rowOff>13139</xdr:rowOff>
    </xdr:from>
    <xdr:to>
      <xdr:col>19</xdr:col>
      <xdr:colOff>262271</xdr:colOff>
      <xdr:row>14</xdr:row>
      <xdr:rowOff>112876</xdr:rowOff>
    </xdr:to>
    <xdr:pic>
      <xdr:nvPicPr>
        <xdr:cNvPr id="9" name="Kép 8"/>
        <xdr:cNvPicPr>
          <a:picLocks noChangeAspect="1"/>
        </xdr:cNvPicPr>
      </xdr:nvPicPr>
      <xdr:blipFill>
        <a:blip xmlns:r="http://schemas.openxmlformats.org/officeDocument/2006/relationships" r:embed="rId8" cstate="print"/>
        <a:stretch>
          <a:fillRect/>
        </a:stretch>
      </xdr:blipFill>
      <xdr:spPr>
        <a:xfrm>
          <a:off x="7777654" y="748863"/>
          <a:ext cx="4483927" cy="1939047"/>
        </a:xfrm>
        <a:prstGeom prst="rect">
          <a:avLst/>
        </a:prstGeom>
      </xdr:spPr>
    </xdr:pic>
    <xdr:clientData/>
  </xdr:twoCellAnchor>
  <xdr:twoCellAnchor editAs="oneCell">
    <xdr:from>
      <xdr:col>11</xdr:col>
      <xdr:colOff>80820</xdr:colOff>
      <xdr:row>14</xdr:row>
      <xdr:rowOff>34636</xdr:rowOff>
    </xdr:from>
    <xdr:to>
      <xdr:col>16</xdr:col>
      <xdr:colOff>138547</xdr:colOff>
      <xdr:row>33</xdr:row>
      <xdr:rowOff>68953</xdr:rowOff>
    </xdr:to>
    <xdr:pic>
      <xdr:nvPicPr>
        <xdr:cNvPr id="10" name="Kép 9"/>
        <xdr:cNvPicPr>
          <a:picLocks noChangeAspect="1"/>
        </xdr:cNvPicPr>
      </xdr:nvPicPr>
      <xdr:blipFill>
        <a:blip xmlns:r="http://schemas.openxmlformats.org/officeDocument/2006/relationships" r:embed="rId9" cstate="print"/>
        <a:stretch>
          <a:fillRect/>
        </a:stretch>
      </xdr:blipFill>
      <xdr:spPr>
        <a:xfrm>
          <a:off x="7239002" y="2620818"/>
          <a:ext cx="3117272" cy="3544135"/>
        </a:xfrm>
        <a:prstGeom prst="rect">
          <a:avLst/>
        </a:prstGeom>
      </xdr:spPr>
    </xdr:pic>
    <xdr:clientData/>
  </xdr:twoCellAnchor>
  <xdr:twoCellAnchor editAs="oneCell">
    <xdr:from>
      <xdr:col>10</xdr:col>
      <xdr:colOff>0</xdr:colOff>
      <xdr:row>35</xdr:row>
      <xdr:rowOff>1</xdr:rowOff>
    </xdr:from>
    <xdr:to>
      <xdr:col>18</xdr:col>
      <xdr:colOff>588819</xdr:colOff>
      <xdr:row>46</xdr:row>
      <xdr:rowOff>160013</xdr:rowOff>
    </xdr:to>
    <xdr:pic>
      <xdr:nvPicPr>
        <xdr:cNvPr id="11" name="Kép 10"/>
        <xdr:cNvPicPr>
          <a:picLocks noChangeAspect="1"/>
        </xdr:cNvPicPr>
      </xdr:nvPicPr>
      <xdr:blipFill>
        <a:blip xmlns:r="http://schemas.openxmlformats.org/officeDocument/2006/relationships" r:embed="rId10" cstate="print"/>
        <a:stretch>
          <a:fillRect/>
        </a:stretch>
      </xdr:blipFill>
      <xdr:spPr>
        <a:xfrm>
          <a:off x="6546273" y="6465456"/>
          <a:ext cx="5484091" cy="2192012"/>
        </a:xfrm>
        <a:prstGeom prst="rect">
          <a:avLst/>
        </a:prstGeom>
      </xdr:spPr>
    </xdr:pic>
    <xdr:clientData/>
  </xdr:twoCellAnchor>
  <xdr:twoCellAnchor editAs="oneCell">
    <xdr:from>
      <xdr:col>11</xdr:col>
      <xdr:colOff>1</xdr:colOff>
      <xdr:row>47</xdr:row>
      <xdr:rowOff>1</xdr:rowOff>
    </xdr:from>
    <xdr:to>
      <xdr:col>16</xdr:col>
      <xdr:colOff>230910</xdr:colOff>
      <xdr:row>66</xdr:row>
      <xdr:rowOff>91735</xdr:rowOff>
    </xdr:to>
    <xdr:pic>
      <xdr:nvPicPr>
        <xdr:cNvPr id="12" name="Kép 11"/>
        <xdr:cNvPicPr>
          <a:picLocks noChangeAspect="1"/>
        </xdr:cNvPicPr>
      </xdr:nvPicPr>
      <xdr:blipFill>
        <a:blip xmlns:r="http://schemas.openxmlformats.org/officeDocument/2006/relationships" r:embed="rId11" cstate="print"/>
        <a:stretch>
          <a:fillRect/>
        </a:stretch>
      </xdr:blipFill>
      <xdr:spPr>
        <a:xfrm>
          <a:off x="7158183" y="8682183"/>
          <a:ext cx="3290454" cy="3601552"/>
        </a:xfrm>
        <a:prstGeom prst="rect">
          <a:avLst/>
        </a:prstGeom>
      </xdr:spPr>
    </xdr:pic>
    <xdr:clientData/>
  </xdr:twoCellAnchor>
  <xdr:twoCellAnchor editAs="oneCell">
    <xdr:from>
      <xdr:col>10</xdr:col>
      <xdr:colOff>0</xdr:colOff>
      <xdr:row>68</xdr:row>
      <xdr:rowOff>0</xdr:rowOff>
    </xdr:from>
    <xdr:to>
      <xdr:col>20</xdr:col>
      <xdr:colOff>5898</xdr:colOff>
      <xdr:row>80</xdr:row>
      <xdr:rowOff>69273</xdr:rowOff>
    </xdr:to>
    <xdr:pic>
      <xdr:nvPicPr>
        <xdr:cNvPr id="13" name="Kép 12"/>
        <xdr:cNvPicPr>
          <a:picLocks noChangeAspect="1"/>
        </xdr:cNvPicPr>
      </xdr:nvPicPr>
      <xdr:blipFill>
        <a:blip xmlns:r="http://schemas.openxmlformats.org/officeDocument/2006/relationships" r:embed="rId12" cstate="print"/>
        <a:stretch>
          <a:fillRect/>
        </a:stretch>
      </xdr:blipFill>
      <xdr:spPr>
        <a:xfrm>
          <a:off x="6546273" y="12561455"/>
          <a:ext cx="6124989" cy="2286000"/>
        </a:xfrm>
        <a:prstGeom prst="rect">
          <a:avLst/>
        </a:prstGeom>
      </xdr:spPr>
    </xdr:pic>
    <xdr:clientData/>
  </xdr:twoCellAnchor>
  <xdr:twoCellAnchor editAs="oneCell">
    <xdr:from>
      <xdr:col>12</xdr:col>
      <xdr:colOff>103910</xdr:colOff>
      <xdr:row>80</xdr:row>
      <xdr:rowOff>46183</xdr:rowOff>
    </xdr:from>
    <xdr:to>
      <xdr:col>18</xdr:col>
      <xdr:colOff>230910</xdr:colOff>
      <xdr:row>104</xdr:row>
      <xdr:rowOff>124649</xdr:rowOff>
    </xdr:to>
    <xdr:pic>
      <xdr:nvPicPr>
        <xdr:cNvPr id="14" name="Kép 13"/>
        <xdr:cNvPicPr>
          <a:picLocks noChangeAspect="1"/>
        </xdr:cNvPicPr>
      </xdr:nvPicPr>
      <xdr:blipFill>
        <a:blip xmlns:r="http://schemas.openxmlformats.org/officeDocument/2006/relationships" r:embed="rId13" cstate="print"/>
        <a:stretch>
          <a:fillRect/>
        </a:stretch>
      </xdr:blipFill>
      <xdr:spPr>
        <a:xfrm>
          <a:off x="7874001" y="14824365"/>
          <a:ext cx="3798454" cy="45119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101600</xdr:colOff>
      <xdr:row>0</xdr:row>
      <xdr:rowOff>76200</xdr:rowOff>
    </xdr:from>
    <xdr:to>
      <xdr:col>10</xdr:col>
      <xdr:colOff>184150</xdr:colOff>
      <xdr:row>12</xdr:row>
      <xdr:rowOff>31750</xdr:rowOff>
    </xdr:to>
    <xdr:sp macro="" textlink="">
      <xdr:nvSpPr>
        <xdr:cNvPr id="2" name="Szövegdoboz 1"/>
        <xdr:cNvSpPr txBox="1"/>
      </xdr:nvSpPr>
      <xdr:spPr>
        <a:xfrm>
          <a:off x="101600" y="76200"/>
          <a:ext cx="10795000" cy="2165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hu-HU" sz="1100"/>
            <a:t>as per clustering on WGCs and baseline values (phenotyping approach), PAM 'gold standard'</a:t>
          </a:r>
          <a:r>
            <a:rPr lang="hu-HU" sz="1100" baseline="0"/>
            <a:t> method (k-medoids PAM algorithm, with init=k-medoids++ iterated over 10 random init seeds) appears the best-performing one, with k=7 or 6. WGC-only clustering is possible, but inclusion of age, sex and baseline BMI adds nuance. Suggest block-wise weighting, ie. 50% of distance matrix weights belongs to WGCs, 50% to other variables. Clinical profiles with this approach at k=7 are well-separated into phenotypes and outcome differences show overall statistical significance with omnibus tests. The inclusion of age, sex and baseline BMI in clustering unsurprisingly resulted in a better separation of clinical and outcome differences. However, even without including these variables, clinical differences emerge especially at the level of baseline variables. </a:t>
          </a:r>
        </a:p>
        <a:p>
          <a:endParaRPr lang="hu-HU" sz="1100" baseline="0"/>
        </a:p>
        <a:p>
          <a:r>
            <a:rPr lang="hu-HU" sz="1100" baseline="0"/>
            <a:t>Importantly, while other clustering approaches are less optimal, the observed phenotype/WGC grouping patterns remained largely the same across runs. Differences exist, but all tests point to the existence of latent phenotypic groups defined by WGCs. </a:t>
          </a:r>
        </a:p>
        <a:p>
          <a:endParaRPr lang="hu-HU" sz="1100" baseline="0"/>
        </a:p>
        <a:p>
          <a:r>
            <a:rPr lang="hu-HU" sz="1100" baseline="0"/>
            <a:t>On this sheet, I'm comparing the 4 best layouts from the k-medoids 'gold standard' approach - clustering only on WGCs vs. WGCs with age, sex and BMI weighing the latter group of variables at 50% (ie. that block has the same influence on distance calculations as all WGCs together), at k = 6 and 7 with both algorithms, to evaluate the impact of incrementing  k on clinical separation of phenotypes. For comparison of overall WGC patterns, I'm also copying the clustering solution from the 1st paper here. </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9</xdr:col>
      <xdr:colOff>193488</xdr:colOff>
      <xdr:row>6</xdr:row>
      <xdr:rowOff>56030</xdr:rowOff>
    </xdr:from>
    <xdr:to>
      <xdr:col>20</xdr:col>
      <xdr:colOff>161738</xdr:colOff>
      <xdr:row>40</xdr:row>
      <xdr:rowOff>100480</xdr:rowOff>
    </xdr:to>
    <xdr:graphicFrame macro="">
      <xdr:nvGraphicFramePr>
        <xdr:cNvPr id="6" name="Diagram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234950</xdr:colOff>
      <xdr:row>42</xdr:row>
      <xdr:rowOff>0</xdr:rowOff>
    </xdr:from>
    <xdr:to>
      <xdr:col>16</xdr:col>
      <xdr:colOff>539750</xdr:colOff>
      <xdr:row>56</xdr:row>
      <xdr:rowOff>165100</xdr:rowOff>
    </xdr:to>
    <xdr:graphicFrame macro="">
      <xdr:nvGraphicFramePr>
        <xdr:cNvPr id="7" name="Diagram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463550</xdr:colOff>
      <xdr:row>21</xdr:row>
      <xdr:rowOff>87994</xdr:rowOff>
    </xdr:from>
    <xdr:to>
      <xdr:col>33</xdr:col>
      <xdr:colOff>61685</xdr:colOff>
      <xdr:row>43</xdr:row>
      <xdr:rowOff>173266</xdr:rowOff>
    </xdr:to>
    <xdr:graphicFrame macro="">
      <xdr:nvGraphicFramePr>
        <xdr:cNvPr id="8" name="Diagram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457454</xdr:colOff>
      <xdr:row>81</xdr:row>
      <xdr:rowOff>3928</xdr:rowOff>
    </xdr:from>
    <xdr:to>
      <xdr:col>27</xdr:col>
      <xdr:colOff>70197</xdr:colOff>
      <xdr:row>119</xdr:row>
      <xdr:rowOff>52051</xdr:rowOff>
    </xdr:to>
    <xdr:graphicFrame macro="">
      <xdr:nvGraphicFramePr>
        <xdr:cNvPr id="9" name="Diagram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556025</xdr:colOff>
      <xdr:row>135</xdr:row>
      <xdr:rowOff>160618</xdr:rowOff>
    </xdr:from>
    <xdr:to>
      <xdr:col>17</xdr:col>
      <xdr:colOff>288150</xdr:colOff>
      <xdr:row>169</xdr:row>
      <xdr:rowOff>169690</xdr:rowOff>
    </xdr:to>
    <xdr:graphicFrame macro="">
      <xdr:nvGraphicFramePr>
        <xdr:cNvPr id="13" name="Diagram 1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21</xdr:col>
      <xdr:colOff>153893</xdr:colOff>
      <xdr:row>46</xdr:row>
      <xdr:rowOff>29882</xdr:rowOff>
    </xdr:from>
    <xdr:to>
      <xdr:col>33</xdr:col>
      <xdr:colOff>361628</xdr:colOff>
      <xdr:row>68</xdr:row>
      <xdr:rowOff>124118</xdr:rowOff>
    </xdr:to>
    <xdr:graphicFrame macro="">
      <xdr:nvGraphicFramePr>
        <xdr:cNvPr id="10" name="Diagram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612856</xdr:colOff>
      <xdr:row>176</xdr:row>
      <xdr:rowOff>36286</xdr:rowOff>
    </xdr:from>
    <xdr:to>
      <xdr:col>17</xdr:col>
      <xdr:colOff>244928</xdr:colOff>
      <xdr:row>199</xdr:row>
      <xdr:rowOff>145142</xdr:rowOff>
    </xdr:to>
    <xdr:graphicFrame macro="">
      <xdr:nvGraphicFramePr>
        <xdr:cNvPr id="14" name="Diagram 1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theme/theme1.xml><?xml version="1.0" encoding="utf-8"?>
<a:theme xmlns:a="http://schemas.openxmlformats.org/drawingml/2006/main" name="Office-téma">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dimension ref="A17:D37"/>
  <sheetViews>
    <sheetView topLeftCell="A10" zoomScaleNormal="100" workbookViewId="0">
      <selection activeCell="E17" sqref="E17"/>
    </sheetView>
  </sheetViews>
  <sheetFormatPr defaultRowHeight="14.5"/>
  <cols>
    <col min="1" max="1" width="11.81640625" customWidth="1"/>
    <col min="2" max="2" width="55" customWidth="1"/>
    <col min="3" max="3" width="39.26953125" customWidth="1"/>
  </cols>
  <sheetData>
    <row r="17" spans="1:4">
      <c r="A17" s="1" t="s">
        <v>0</v>
      </c>
    </row>
    <row r="18" spans="1:4" s="4" customFormat="1" ht="29">
      <c r="A18" s="3" t="s">
        <v>1</v>
      </c>
      <c r="B18" s="3" t="s">
        <v>2</v>
      </c>
      <c r="C18" s="3" t="s">
        <v>3</v>
      </c>
      <c r="D18" s="3"/>
    </row>
    <row r="19" spans="1:4" s="4" customFormat="1" ht="58">
      <c r="A19" s="3" t="s">
        <v>4</v>
      </c>
      <c r="B19" s="3" t="s">
        <v>5</v>
      </c>
      <c r="C19" s="3" t="s">
        <v>6</v>
      </c>
      <c r="D19" s="3"/>
    </row>
    <row r="20" spans="1:4" s="4" customFormat="1" ht="29">
      <c r="A20" s="3" t="s">
        <v>7</v>
      </c>
      <c r="B20" s="3" t="s">
        <v>8</v>
      </c>
      <c r="C20" s="3" t="s">
        <v>9</v>
      </c>
      <c r="D20" s="3"/>
    </row>
    <row r="22" spans="1:4">
      <c r="A22" s="3" t="s">
        <v>32</v>
      </c>
    </row>
    <row r="23" spans="1:4" ht="29">
      <c r="A23" s="3" t="s">
        <v>33</v>
      </c>
      <c r="B23" s="3" t="s">
        <v>34</v>
      </c>
    </row>
    <row r="34" spans="1:3">
      <c r="A34" s="1"/>
    </row>
    <row r="35" spans="1:3">
      <c r="A35" s="2"/>
      <c r="B35" s="2"/>
      <c r="C35" s="2"/>
    </row>
    <row r="36" spans="1:3">
      <c r="A36" s="2"/>
      <c r="B36" s="2"/>
      <c r="C36" s="2"/>
    </row>
    <row r="37" spans="1:3">
      <c r="A37" s="2"/>
      <c r="B37" s="2"/>
      <c r="C37" s="2"/>
    </row>
  </sheetData>
  <pageMargins left="0.7" right="0.7" top="0.75" bottom="0.75" header="0.3" footer="0.3"/>
  <pageSetup paperSize="9" orientation="portrait" horizontalDpi="200" verticalDpi="200" r:id="rId1"/>
  <drawing r:id="rId2"/>
</worksheet>
</file>

<file path=xl/worksheets/sheet2.xml><?xml version="1.0" encoding="utf-8"?>
<worksheet xmlns="http://schemas.openxmlformats.org/spreadsheetml/2006/main" xmlns:r="http://schemas.openxmlformats.org/officeDocument/2006/relationships">
  <dimension ref="A1:AW89"/>
  <sheetViews>
    <sheetView topLeftCell="AW88" zoomScale="115" zoomScaleNormal="115" workbookViewId="0">
      <selection activeCell="AW88" sqref="AW88"/>
    </sheetView>
  </sheetViews>
  <sheetFormatPr defaultRowHeight="14.5"/>
  <cols>
    <col min="2" max="2" width="12.36328125" customWidth="1"/>
    <col min="3" max="3" width="11.6328125" customWidth="1"/>
  </cols>
  <sheetData>
    <row r="1" spans="1:49">
      <c r="A1" t="s">
        <v>21</v>
      </c>
      <c r="C1" t="s">
        <v>65</v>
      </c>
      <c r="D1" t="s">
        <v>68</v>
      </c>
    </row>
    <row r="2" spans="1:49">
      <c r="A2" t="s">
        <v>22</v>
      </c>
      <c r="C2" t="s">
        <v>66</v>
      </c>
      <c r="D2" t="s">
        <v>67</v>
      </c>
    </row>
    <row r="3" spans="1:49">
      <c r="A3" t="s">
        <v>23</v>
      </c>
      <c r="S3" s="14"/>
      <c r="U3" s="14"/>
      <c r="W3" s="14"/>
      <c r="Y3" s="14"/>
      <c r="AA3" s="14"/>
      <c r="AC3" s="14"/>
      <c r="AD3" s="13"/>
    </row>
    <row r="4" spans="1:49">
      <c r="A4" t="s">
        <v>24</v>
      </c>
      <c r="Q4" s="14"/>
      <c r="S4" s="14"/>
      <c r="U4" s="14"/>
      <c r="W4" s="14"/>
      <c r="Y4" s="14"/>
      <c r="AA4" s="14"/>
      <c r="AB4" s="13"/>
    </row>
    <row r="5" spans="1:49">
      <c r="Q5" s="14"/>
      <c r="S5" s="14"/>
      <c r="U5" s="14"/>
      <c r="W5" s="14"/>
      <c r="Y5" s="14"/>
      <c r="AA5" s="14"/>
      <c r="AB5" s="13"/>
    </row>
    <row r="6" spans="1:49">
      <c r="S6" s="14"/>
      <c r="U6" s="14"/>
      <c r="W6" s="14"/>
      <c r="Y6" s="14"/>
      <c r="AA6" s="14"/>
      <c r="AC6" s="14"/>
      <c r="AD6" s="13"/>
    </row>
    <row r="7" spans="1:49">
      <c r="C7" s="7" t="s">
        <v>18</v>
      </c>
      <c r="D7" s="7" t="s">
        <v>62</v>
      </c>
      <c r="E7" s="7" t="s">
        <v>53</v>
      </c>
      <c r="F7" s="7" t="s">
        <v>61</v>
      </c>
      <c r="G7" s="7" t="s">
        <v>54</v>
      </c>
      <c r="H7" s="7" t="s">
        <v>112</v>
      </c>
      <c r="I7" s="7" t="s">
        <v>113</v>
      </c>
      <c r="J7" s="7" t="s">
        <v>114</v>
      </c>
      <c r="K7" s="7" t="s">
        <v>55</v>
      </c>
      <c r="L7" s="7" t="s">
        <v>121</v>
      </c>
      <c r="M7" s="7"/>
      <c r="Q7" s="14"/>
      <c r="S7" s="14"/>
      <c r="U7" s="14"/>
      <c r="W7" s="14"/>
      <c r="Y7" s="14"/>
      <c r="AA7" s="14"/>
      <c r="AB7" s="13"/>
    </row>
    <row r="8" spans="1:49">
      <c r="B8" s="7" t="s">
        <v>35</v>
      </c>
      <c r="C8" t="s">
        <v>70</v>
      </c>
      <c r="D8" t="s">
        <v>73</v>
      </c>
      <c r="E8">
        <v>6</v>
      </c>
      <c r="F8" t="s">
        <v>79</v>
      </c>
      <c r="G8" s="10">
        <v>6</v>
      </c>
      <c r="H8" t="s">
        <v>115</v>
      </c>
      <c r="I8" t="s">
        <v>115</v>
      </c>
      <c r="J8" s="11" t="s">
        <v>116</v>
      </c>
      <c r="K8" s="10" t="s">
        <v>20</v>
      </c>
      <c r="L8" s="10" t="s">
        <v>122</v>
      </c>
      <c r="M8" s="10"/>
      <c r="Q8" s="14"/>
      <c r="S8" s="14"/>
      <c r="U8" s="14"/>
      <c r="W8" s="14"/>
      <c r="Y8" s="14"/>
      <c r="AA8" s="14"/>
      <c r="AB8" s="13"/>
    </row>
    <row r="9" spans="1:49">
      <c r="B9" s="7" t="s">
        <v>10</v>
      </c>
      <c r="C9" t="s">
        <v>64</v>
      </c>
      <c r="D9" t="s">
        <v>72</v>
      </c>
      <c r="E9" s="12">
        <v>6</v>
      </c>
      <c r="F9" t="s">
        <v>74</v>
      </c>
      <c r="G9" s="10">
        <v>6</v>
      </c>
      <c r="H9" t="s">
        <v>115</v>
      </c>
      <c r="I9" t="s">
        <v>115</v>
      </c>
      <c r="J9" t="s">
        <v>117</v>
      </c>
      <c r="K9" s="10" t="s">
        <v>20</v>
      </c>
      <c r="L9" s="10" t="s">
        <v>123</v>
      </c>
      <c r="M9" s="10"/>
      <c r="P9" s="14"/>
      <c r="R9" s="14"/>
      <c r="S9" s="13"/>
      <c r="T9" s="14"/>
      <c r="V9" s="14"/>
      <c r="X9" s="14"/>
      <c r="Z9" s="16" t="s">
        <v>75</v>
      </c>
      <c r="AA9" s="13"/>
      <c r="AW9" s="7" t="s">
        <v>755</v>
      </c>
    </row>
    <row r="10" spans="1:49">
      <c r="B10" s="7" t="s">
        <v>11</v>
      </c>
      <c r="C10" t="s">
        <v>69</v>
      </c>
      <c r="D10" t="s">
        <v>71</v>
      </c>
      <c r="E10" s="11" t="s">
        <v>45</v>
      </c>
      <c r="F10" t="s">
        <v>78</v>
      </c>
      <c r="G10">
        <v>7</v>
      </c>
      <c r="H10" t="s">
        <v>115</v>
      </c>
      <c r="I10" t="s">
        <v>115</v>
      </c>
      <c r="J10" t="s">
        <v>118</v>
      </c>
      <c r="K10" t="s">
        <v>111</v>
      </c>
      <c r="L10" s="10" t="s">
        <v>124</v>
      </c>
      <c r="Q10" s="14"/>
      <c r="S10" s="14"/>
      <c r="U10" s="14"/>
      <c r="W10" s="14"/>
      <c r="Y10" s="14"/>
      <c r="AA10" s="14"/>
      <c r="AB10" s="13"/>
    </row>
    <row r="11" spans="1:49">
      <c r="B11" s="10" t="s">
        <v>12</v>
      </c>
      <c r="C11" t="s">
        <v>19</v>
      </c>
      <c r="D11" t="s">
        <v>19</v>
      </c>
      <c r="F11" s="10" t="s">
        <v>19</v>
      </c>
      <c r="R11" s="14"/>
      <c r="S11" s="13"/>
      <c r="T11" s="14"/>
      <c r="V11" s="14"/>
      <c r="X11" s="14"/>
      <c r="Z11" s="14"/>
      <c r="AB11" s="14"/>
      <c r="AC11" s="13"/>
    </row>
    <row r="12" spans="1:49">
      <c r="B12" s="10" t="s">
        <v>13</v>
      </c>
      <c r="C12" t="s">
        <v>19</v>
      </c>
      <c r="D12" t="s">
        <v>19</v>
      </c>
      <c r="F12" s="10" t="s">
        <v>19</v>
      </c>
      <c r="H12" s="7"/>
      <c r="P12" s="14"/>
      <c r="R12" s="14"/>
      <c r="S12" s="13"/>
      <c r="T12" s="14"/>
      <c r="V12" s="14"/>
      <c r="X12" s="14"/>
      <c r="Z12" s="14"/>
      <c r="AA12" s="13"/>
    </row>
    <row r="13" spans="1:49">
      <c r="B13" s="7" t="s">
        <v>14</v>
      </c>
      <c r="C13" s="10" t="s">
        <v>20</v>
      </c>
      <c r="D13" t="s">
        <v>746</v>
      </c>
      <c r="E13" t="s">
        <v>747</v>
      </c>
      <c r="F13" t="s">
        <v>753</v>
      </c>
      <c r="Q13" s="14"/>
      <c r="S13" s="14"/>
      <c r="U13" s="14"/>
      <c r="W13" s="14"/>
      <c r="Y13" s="14"/>
      <c r="AA13" s="14"/>
      <c r="AB13" s="13"/>
    </row>
    <row r="14" spans="1:49">
      <c r="B14" s="7" t="s">
        <v>15</v>
      </c>
      <c r="C14" s="10" t="s">
        <v>20</v>
      </c>
      <c r="D14" t="s">
        <v>749</v>
      </c>
      <c r="E14" s="10" t="s">
        <v>45</v>
      </c>
      <c r="F14" s="7" t="s">
        <v>752</v>
      </c>
      <c r="G14">
        <v>6</v>
      </c>
      <c r="S14" s="14"/>
      <c r="U14" s="14"/>
      <c r="W14" s="14"/>
      <c r="Y14" s="14"/>
      <c r="AA14" s="14"/>
      <c r="AC14" s="14"/>
      <c r="AD14" s="13"/>
    </row>
    <row r="15" spans="1:49">
      <c r="B15" s="10" t="s">
        <v>16</v>
      </c>
      <c r="C15" t="s">
        <v>19</v>
      </c>
      <c r="D15" t="s">
        <v>19</v>
      </c>
      <c r="F15" s="10" t="s">
        <v>19</v>
      </c>
      <c r="P15" s="14"/>
      <c r="R15" s="14"/>
      <c r="S15" s="13"/>
      <c r="T15" s="14"/>
      <c r="V15" s="14"/>
      <c r="X15" s="14"/>
      <c r="Z15" s="14"/>
      <c r="AA15" s="13"/>
    </row>
    <row r="16" spans="1:49">
      <c r="B16" s="10" t="s">
        <v>17</v>
      </c>
      <c r="C16" t="s">
        <v>19</v>
      </c>
      <c r="D16" t="s">
        <v>19</v>
      </c>
      <c r="F16" s="10" t="s">
        <v>19</v>
      </c>
      <c r="S16" s="13"/>
      <c r="U16" s="13"/>
    </row>
    <row r="17" spans="2:29">
      <c r="B17" s="5"/>
      <c r="S17" s="13"/>
      <c r="V17" s="13"/>
    </row>
    <row r="18" spans="2:29">
      <c r="B18" s="6"/>
      <c r="S18" s="13"/>
      <c r="V18" s="13"/>
    </row>
    <row r="19" spans="2:29">
      <c r="B19" s="6"/>
    </row>
    <row r="20" spans="2:29">
      <c r="B20" s="7" t="s">
        <v>35</v>
      </c>
      <c r="D20" s="7" t="s">
        <v>10</v>
      </c>
      <c r="G20" s="7" t="s">
        <v>11</v>
      </c>
      <c r="J20" s="7" t="s">
        <v>14</v>
      </c>
      <c r="M20" s="7" t="s">
        <v>15</v>
      </c>
    </row>
    <row r="21" spans="2:29">
      <c r="G21" s="6"/>
      <c r="S21" s="14"/>
      <c r="U21" s="14"/>
      <c r="W21" s="14"/>
      <c r="Y21" s="14"/>
      <c r="AA21" s="14"/>
      <c r="AC21" s="14"/>
    </row>
    <row r="22" spans="2:29">
      <c r="G22" s="6"/>
    </row>
    <row r="24" spans="2:29">
      <c r="N24" s="15"/>
      <c r="S24" s="14"/>
      <c r="U24" s="14"/>
      <c r="W24" s="14"/>
      <c r="Y24" s="14"/>
      <c r="AA24" s="14"/>
      <c r="AC24" s="14"/>
    </row>
    <row r="25" spans="2:29">
      <c r="O25" s="15"/>
    </row>
    <row r="27" spans="2:29">
      <c r="B27" s="8" t="s">
        <v>40</v>
      </c>
      <c r="C27" s="9"/>
      <c r="D27" s="8" t="s">
        <v>29</v>
      </c>
      <c r="E27" s="9"/>
      <c r="F27" s="9"/>
      <c r="J27" s="48" t="s">
        <v>748</v>
      </c>
      <c r="K27" s="9"/>
      <c r="L27" s="9"/>
    </row>
    <row r="28" spans="2:29">
      <c r="B28" t="s">
        <v>46</v>
      </c>
      <c r="D28" t="s">
        <v>46</v>
      </c>
      <c r="G28" s="11" t="s">
        <v>47</v>
      </c>
    </row>
    <row r="35" spans="2:49">
      <c r="B35" s="7" t="s">
        <v>79</v>
      </c>
      <c r="N35" s="7" t="s">
        <v>74</v>
      </c>
      <c r="Z35" s="7" t="s">
        <v>76</v>
      </c>
      <c r="AA35" s="7"/>
    </row>
    <row r="36" spans="2:49">
      <c r="AL36" s="7" t="s">
        <v>750</v>
      </c>
      <c r="AW36" s="7" t="s">
        <v>751</v>
      </c>
    </row>
    <row r="89" spans="27:49">
      <c r="AA89" s="7" t="s">
        <v>77</v>
      </c>
      <c r="AL89" s="7" t="s">
        <v>756</v>
      </c>
      <c r="AW89" s="7" t="s">
        <v>754</v>
      </c>
    </row>
  </sheetData>
  <pageMargins left="0.7" right="0.7" top="0.75" bottom="0.75" header="0.3" footer="0.3"/>
  <pageSetup paperSize="9" orientation="portrait" horizontalDpi="200" verticalDpi="200" r:id="rId1"/>
  <drawing r:id="rId2"/>
</worksheet>
</file>

<file path=xl/worksheets/sheet3.xml><?xml version="1.0" encoding="utf-8"?>
<worksheet xmlns="http://schemas.openxmlformats.org/spreadsheetml/2006/main" xmlns:r="http://schemas.openxmlformats.org/officeDocument/2006/relationships">
  <dimension ref="A1:V126"/>
  <sheetViews>
    <sheetView topLeftCell="B2" zoomScale="145" zoomScaleNormal="145" workbookViewId="0">
      <selection activeCell="K11" sqref="K11"/>
    </sheetView>
  </sheetViews>
  <sheetFormatPr defaultRowHeight="14.5"/>
  <cols>
    <col min="2" max="2" width="14.36328125" customWidth="1"/>
  </cols>
  <sheetData>
    <row r="1" spans="1:12">
      <c r="A1" t="s">
        <v>25</v>
      </c>
      <c r="D1" t="s">
        <v>65</v>
      </c>
      <c r="E1" t="s">
        <v>101</v>
      </c>
    </row>
    <row r="2" spans="1:12">
      <c r="A2" t="s">
        <v>26</v>
      </c>
      <c r="D2" t="s">
        <v>66</v>
      </c>
      <c r="E2" t="s">
        <v>67</v>
      </c>
    </row>
    <row r="3" spans="1:12">
      <c r="A3" t="s">
        <v>27</v>
      </c>
    </row>
    <row r="4" spans="1:12">
      <c r="A4" t="s">
        <v>28</v>
      </c>
    </row>
    <row r="7" spans="1:12">
      <c r="C7" s="7" t="s">
        <v>18</v>
      </c>
      <c r="D7" s="7" t="s">
        <v>30</v>
      </c>
      <c r="E7" s="7" t="s">
        <v>53</v>
      </c>
      <c r="F7" s="7" t="s">
        <v>61</v>
      </c>
      <c r="G7" s="7" t="s">
        <v>54</v>
      </c>
      <c r="H7" s="7" t="s">
        <v>112</v>
      </c>
      <c r="I7" s="7" t="s">
        <v>113</v>
      </c>
      <c r="J7" s="7" t="s">
        <v>114</v>
      </c>
      <c r="K7" s="7" t="s">
        <v>55</v>
      </c>
      <c r="L7" s="7" t="s">
        <v>121</v>
      </c>
    </row>
    <row r="8" spans="1:12">
      <c r="B8" s="7" t="s">
        <v>35</v>
      </c>
      <c r="C8" t="s">
        <v>80</v>
      </c>
      <c r="D8" t="s">
        <v>83</v>
      </c>
      <c r="E8" t="s">
        <v>45</v>
      </c>
      <c r="F8" t="s">
        <v>89</v>
      </c>
      <c r="G8" t="s">
        <v>120</v>
      </c>
      <c r="H8" t="s">
        <v>119</v>
      </c>
      <c r="I8" t="s">
        <v>119</v>
      </c>
      <c r="J8" t="s">
        <v>119</v>
      </c>
      <c r="K8" t="s">
        <v>19</v>
      </c>
      <c r="L8" t="s">
        <v>129</v>
      </c>
    </row>
    <row r="9" spans="1:12">
      <c r="B9" s="7" t="s">
        <v>10</v>
      </c>
      <c r="C9" t="s">
        <v>81</v>
      </c>
      <c r="D9" t="s">
        <v>84</v>
      </c>
      <c r="E9" s="10">
        <v>6</v>
      </c>
      <c r="F9" t="s">
        <v>92</v>
      </c>
      <c r="G9" s="10">
        <v>6</v>
      </c>
      <c r="H9" t="s">
        <v>126</v>
      </c>
      <c r="I9" t="s">
        <v>127</v>
      </c>
      <c r="J9" t="s">
        <v>128</v>
      </c>
      <c r="K9" t="s">
        <v>19</v>
      </c>
      <c r="L9" t="s">
        <v>130</v>
      </c>
    </row>
    <row r="10" spans="1:12">
      <c r="B10" s="7" t="s">
        <v>11</v>
      </c>
      <c r="C10" t="s">
        <v>82</v>
      </c>
      <c r="D10" t="s">
        <v>85</v>
      </c>
      <c r="E10" s="10" t="s">
        <v>56</v>
      </c>
      <c r="F10" t="s">
        <v>94</v>
      </c>
      <c r="G10" s="10">
        <v>6</v>
      </c>
      <c r="H10" s="10" t="s">
        <v>125</v>
      </c>
      <c r="I10" t="s">
        <v>115</v>
      </c>
      <c r="J10" t="s">
        <v>115</v>
      </c>
      <c r="K10" t="s">
        <v>134</v>
      </c>
      <c r="L10" t="s">
        <v>131</v>
      </c>
    </row>
    <row r="11" spans="1:12">
      <c r="B11" s="7" t="s">
        <v>12</v>
      </c>
      <c r="C11" t="s">
        <v>19</v>
      </c>
      <c r="D11" t="s">
        <v>19</v>
      </c>
      <c r="E11" s="10"/>
      <c r="F11" s="10" t="s">
        <v>19</v>
      </c>
      <c r="G11" s="10"/>
    </row>
    <row r="12" spans="1:12">
      <c r="B12" s="7" t="s">
        <v>13</v>
      </c>
      <c r="C12" t="s">
        <v>19</v>
      </c>
      <c r="D12" t="s">
        <v>19</v>
      </c>
      <c r="E12" s="10"/>
      <c r="F12" s="10" t="s">
        <v>19</v>
      </c>
      <c r="G12" s="10"/>
    </row>
    <row r="13" spans="1:12">
      <c r="B13" s="7" t="s">
        <v>14</v>
      </c>
      <c r="C13" t="s">
        <v>19</v>
      </c>
      <c r="D13" t="s">
        <v>19</v>
      </c>
      <c r="E13" s="10"/>
      <c r="F13" s="10" t="s">
        <v>19</v>
      </c>
      <c r="G13" s="10"/>
    </row>
    <row r="14" spans="1:12">
      <c r="B14" s="7" t="s">
        <v>15</v>
      </c>
      <c r="C14" t="s">
        <v>19</v>
      </c>
      <c r="D14" t="s">
        <v>19</v>
      </c>
      <c r="E14" s="10"/>
      <c r="F14" s="10" t="s">
        <v>19</v>
      </c>
      <c r="G14" s="10"/>
    </row>
    <row r="15" spans="1:12">
      <c r="B15" s="7" t="s">
        <v>16</v>
      </c>
      <c r="C15" t="s">
        <v>19</v>
      </c>
      <c r="D15" t="s">
        <v>19</v>
      </c>
      <c r="E15" s="10"/>
      <c r="F15" s="10" t="s">
        <v>19</v>
      </c>
      <c r="G15" s="10"/>
    </row>
    <row r="16" spans="1:12">
      <c r="B16" s="7" t="s">
        <v>17</v>
      </c>
      <c r="C16" t="s">
        <v>19</v>
      </c>
      <c r="D16" t="s">
        <v>19</v>
      </c>
      <c r="E16" s="10"/>
      <c r="F16" s="10" t="s">
        <v>19</v>
      </c>
      <c r="G16" s="10"/>
    </row>
    <row r="19" spans="2:10">
      <c r="B19" s="7" t="s">
        <v>35</v>
      </c>
      <c r="D19" s="7" t="s">
        <v>10</v>
      </c>
      <c r="H19" s="7" t="s">
        <v>11</v>
      </c>
    </row>
    <row r="27" spans="2:10">
      <c r="B27" t="s">
        <v>41</v>
      </c>
      <c r="D27" s="8" t="s">
        <v>44</v>
      </c>
      <c r="E27" s="9"/>
      <c r="F27" s="9"/>
      <c r="H27" s="8" t="s">
        <v>31</v>
      </c>
      <c r="I27" s="9"/>
      <c r="J27" s="9"/>
    </row>
    <row r="28" spans="2:10">
      <c r="B28" t="s">
        <v>42</v>
      </c>
    </row>
    <row r="29" spans="2:10">
      <c r="B29" s="8" t="s">
        <v>43</v>
      </c>
      <c r="C29" s="9"/>
    </row>
    <row r="31" spans="2:10">
      <c r="B31" t="s">
        <v>48</v>
      </c>
      <c r="D31" t="s">
        <v>46</v>
      </c>
      <c r="H31" t="s">
        <v>49</v>
      </c>
    </row>
    <row r="34" spans="2:21">
      <c r="B34" s="7" t="s">
        <v>86</v>
      </c>
      <c r="K34" s="7" t="s">
        <v>92</v>
      </c>
      <c r="U34" s="7" t="s">
        <v>93</v>
      </c>
    </row>
    <row r="79" spans="2:22">
      <c r="V79" s="7" t="s">
        <v>95</v>
      </c>
    </row>
    <row r="80" spans="2:22">
      <c r="B80" s="7" t="s">
        <v>87</v>
      </c>
      <c r="E80" s="7" t="s">
        <v>88</v>
      </c>
    </row>
    <row r="126" spans="2:5">
      <c r="B126" s="7" t="s">
        <v>90</v>
      </c>
      <c r="E126" s="7" t="s">
        <v>91</v>
      </c>
    </row>
  </sheetData>
  <pageMargins left="0.7" right="0.7" top="0.75" bottom="0.75" header="0.3" footer="0.3"/>
  <pageSetup paperSize="9" orientation="portrait" horizontalDpi="200" verticalDpi="200" r:id="rId1"/>
  <drawing r:id="rId2"/>
</worksheet>
</file>

<file path=xl/worksheets/sheet4.xml><?xml version="1.0" encoding="utf-8"?>
<worksheet xmlns="http://schemas.openxmlformats.org/spreadsheetml/2006/main" xmlns:r="http://schemas.openxmlformats.org/officeDocument/2006/relationships">
  <dimension ref="A1:T68"/>
  <sheetViews>
    <sheetView topLeftCell="C1" zoomScale="145" zoomScaleNormal="145" workbookViewId="0">
      <selection activeCell="L11" sqref="L11"/>
    </sheetView>
  </sheetViews>
  <sheetFormatPr defaultRowHeight="14.5"/>
  <cols>
    <col min="2" max="2" width="14.90625" customWidth="1"/>
  </cols>
  <sheetData>
    <row r="1" spans="1:20">
      <c r="A1" t="s">
        <v>36</v>
      </c>
      <c r="C1" t="s">
        <v>65</v>
      </c>
      <c r="D1" t="s">
        <v>102</v>
      </c>
    </row>
    <row r="2" spans="1:20">
      <c r="A2" t="s">
        <v>37</v>
      </c>
      <c r="C2" t="s">
        <v>66</v>
      </c>
      <c r="D2" t="s">
        <v>67</v>
      </c>
    </row>
    <row r="3" spans="1:20">
      <c r="M3" s="7" t="s">
        <v>107</v>
      </c>
    </row>
    <row r="7" spans="1:20">
      <c r="C7" s="7" t="s">
        <v>18</v>
      </c>
      <c r="D7" s="7" t="s">
        <v>38</v>
      </c>
      <c r="E7" s="7" t="s">
        <v>53</v>
      </c>
      <c r="F7" s="7" t="s">
        <v>61</v>
      </c>
      <c r="G7" s="7" t="s">
        <v>54</v>
      </c>
      <c r="H7" s="7" t="s">
        <v>112</v>
      </c>
      <c r="I7" s="7" t="s">
        <v>113</v>
      </c>
      <c r="J7" s="7" t="s">
        <v>114</v>
      </c>
      <c r="K7" s="7" t="s">
        <v>55</v>
      </c>
      <c r="L7" s="7" t="s">
        <v>121</v>
      </c>
    </row>
    <row r="8" spans="1:20">
      <c r="B8" s="7" t="s">
        <v>35</v>
      </c>
      <c r="C8" t="s">
        <v>97</v>
      </c>
      <c r="D8" s="7" t="s">
        <v>57</v>
      </c>
      <c r="E8" s="10" t="s">
        <v>58</v>
      </c>
      <c r="F8" s="10" t="s">
        <v>19</v>
      </c>
      <c r="G8" s="10"/>
      <c r="H8" s="10"/>
      <c r="L8" t="s">
        <v>135</v>
      </c>
    </row>
    <row r="9" spans="1:20">
      <c r="B9" s="7" t="s">
        <v>10</v>
      </c>
      <c r="C9" t="s">
        <v>63</v>
      </c>
      <c r="D9" t="s">
        <v>99</v>
      </c>
      <c r="E9" s="10" t="s">
        <v>59</v>
      </c>
      <c r="F9" s="10" t="s">
        <v>110</v>
      </c>
      <c r="G9" s="10">
        <v>6</v>
      </c>
      <c r="H9" s="10" t="s">
        <v>115</v>
      </c>
      <c r="I9" s="10" t="s">
        <v>119</v>
      </c>
      <c r="J9" s="10" t="s">
        <v>119</v>
      </c>
      <c r="K9" s="10" t="s">
        <v>19</v>
      </c>
      <c r="L9" s="10" t="s">
        <v>136</v>
      </c>
    </row>
    <row r="10" spans="1:20">
      <c r="B10" s="7" t="s">
        <v>11</v>
      </c>
      <c r="C10" t="s">
        <v>98</v>
      </c>
      <c r="D10" t="s">
        <v>100</v>
      </c>
      <c r="E10" s="10" t="s">
        <v>60</v>
      </c>
      <c r="F10" t="s">
        <v>106</v>
      </c>
      <c r="G10" s="10">
        <v>3</v>
      </c>
      <c r="H10" s="10" t="s">
        <v>132</v>
      </c>
      <c r="I10" s="10" t="s">
        <v>115</v>
      </c>
      <c r="J10" s="10" t="s">
        <v>133</v>
      </c>
      <c r="K10" s="10" t="s">
        <v>134</v>
      </c>
      <c r="L10" s="10" t="s">
        <v>137</v>
      </c>
    </row>
    <row r="11" spans="1:20">
      <c r="B11" s="7" t="s">
        <v>12</v>
      </c>
      <c r="C11" t="s">
        <v>19</v>
      </c>
      <c r="D11" t="s">
        <v>19</v>
      </c>
      <c r="E11" s="10"/>
      <c r="F11" s="10" t="s">
        <v>19</v>
      </c>
      <c r="G11" s="10"/>
      <c r="H11" s="10"/>
      <c r="T11" s="7" t="s">
        <v>104</v>
      </c>
    </row>
    <row r="12" spans="1:20">
      <c r="B12" s="7" t="s">
        <v>13</v>
      </c>
      <c r="C12" t="s">
        <v>19</v>
      </c>
      <c r="D12" t="s">
        <v>19</v>
      </c>
      <c r="E12" s="10"/>
      <c r="F12" s="10" t="s">
        <v>19</v>
      </c>
      <c r="G12" s="10"/>
      <c r="H12" s="10"/>
    </row>
    <row r="13" spans="1:20">
      <c r="B13" s="7" t="s">
        <v>14</v>
      </c>
      <c r="C13" t="s">
        <v>19</v>
      </c>
      <c r="D13" t="s">
        <v>19</v>
      </c>
      <c r="E13" s="10"/>
      <c r="F13" s="10" t="s">
        <v>19</v>
      </c>
      <c r="G13" s="10"/>
      <c r="H13" s="10"/>
    </row>
    <row r="14" spans="1:20">
      <c r="B14" s="7" t="s">
        <v>15</v>
      </c>
      <c r="C14" t="s">
        <v>19</v>
      </c>
      <c r="D14" t="s">
        <v>19</v>
      </c>
      <c r="E14" s="10"/>
      <c r="F14" s="10" t="s">
        <v>19</v>
      </c>
      <c r="G14" s="10"/>
      <c r="H14" s="10"/>
    </row>
    <row r="15" spans="1:20">
      <c r="B15" s="7" t="s">
        <v>16</v>
      </c>
      <c r="C15" t="s">
        <v>19</v>
      </c>
      <c r="D15" t="s">
        <v>19</v>
      </c>
      <c r="E15" s="10"/>
      <c r="F15" s="10" t="s">
        <v>19</v>
      </c>
      <c r="G15" s="10"/>
      <c r="H15" s="10"/>
    </row>
    <row r="16" spans="1:20">
      <c r="B16" s="7" t="s">
        <v>17</v>
      </c>
      <c r="C16" t="s">
        <v>19</v>
      </c>
      <c r="D16" t="s">
        <v>19</v>
      </c>
      <c r="E16" s="10"/>
      <c r="F16" s="10" t="s">
        <v>19</v>
      </c>
      <c r="G16" s="10"/>
      <c r="H16" s="10"/>
    </row>
    <row r="17" spans="2:20">
      <c r="E17" s="10"/>
      <c r="F17" s="10"/>
      <c r="G17" s="10"/>
      <c r="H17" s="10"/>
    </row>
    <row r="18" spans="2:20">
      <c r="E18" s="10"/>
      <c r="F18" s="10"/>
      <c r="G18" s="10"/>
      <c r="H18" s="10"/>
    </row>
    <row r="19" spans="2:20">
      <c r="E19" s="7"/>
      <c r="F19" s="7"/>
      <c r="G19" s="7"/>
    </row>
    <row r="20" spans="2:20">
      <c r="B20" s="7" t="s">
        <v>96</v>
      </c>
      <c r="D20" s="7" t="s">
        <v>10</v>
      </c>
      <c r="F20" s="7" t="s">
        <v>11</v>
      </c>
    </row>
    <row r="26" spans="2:20">
      <c r="B26" t="s">
        <v>39</v>
      </c>
    </row>
    <row r="27" spans="2:20">
      <c r="B27" t="s">
        <v>50</v>
      </c>
      <c r="D27" t="s">
        <v>52</v>
      </c>
      <c r="F27" t="s">
        <v>51</v>
      </c>
    </row>
    <row r="29" spans="2:20">
      <c r="B29" s="7" t="s">
        <v>103</v>
      </c>
      <c r="T29" s="7" t="s">
        <v>105</v>
      </c>
    </row>
    <row r="35" spans="11:11">
      <c r="K35" s="7" t="s">
        <v>108</v>
      </c>
    </row>
    <row r="68" spans="11:11">
      <c r="K68" s="7" t="s">
        <v>109</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dimension ref="A1:AE71"/>
  <sheetViews>
    <sheetView topLeftCell="A14" zoomScale="85" zoomScaleNormal="85" workbookViewId="0">
      <selection activeCell="A20" sqref="A20:A34"/>
    </sheetView>
  </sheetViews>
  <sheetFormatPr defaultRowHeight="14.5"/>
  <cols>
    <col min="1" max="1" width="36.36328125" style="30" customWidth="1"/>
    <col min="2" max="10" width="13" style="17" customWidth="1"/>
    <col min="11" max="11" width="8.7265625" style="17"/>
    <col min="12" max="12" width="36" style="30" customWidth="1"/>
    <col min="13" max="20" width="12.81640625" style="17" customWidth="1"/>
    <col min="21" max="22" width="8.7265625" style="17"/>
    <col min="23" max="23" width="30.36328125" style="17" customWidth="1"/>
    <col min="24" max="16384" width="8.7265625" style="17"/>
  </cols>
  <sheetData>
    <row r="1" spans="1:31" ht="15" thickBot="1">
      <c r="T1" s="18" t="s">
        <v>927</v>
      </c>
      <c r="W1" s="49" t="s">
        <v>139</v>
      </c>
      <c r="X1" s="50" t="s">
        <v>928</v>
      </c>
      <c r="Y1" s="51" t="s">
        <v>757</v>
      </c>
      <c r="Z1" s="51" t="s">
        <v>758</v>
      </c>
      <c r="AA1" s="51" t="s">
        <v>759</v>
      </c>
      <c r="AB1" s="51" t="s">
        <v>760</v>
      </c>
      <c r="AC1" s="51" t="s">
        <v>761</v>
      </c>
      <c r="AD1" s="50" t="s">
        <v>762</v>
      </c>
      <c r="AE1" s="50" t="s">
        <v>140</v>
      </c>
    </row>
    <row r="2" spans="1:31" ht="15" thickBot="1">
      <c r="W2" s="52" t="s">
        <v>763</v>
      </c>
      <c r="X2" s="53"/>
      <c r="Y2" s="53"/>
      <c r="Z2" s="53"/>
      <c r="AA2" s="53"/>
      <c r="AB2" s="53"/>
      <c r="AC2" s="53"/>
      <c r="AD2" s="53"/>
      <c r="AE2" s="54"/>
    </row>
    <row r="3" spans="1:31" ht="15" thickBot="1">
      <c r="W3" s="55" t="s">
        <v>764</v>
      </c>
      <c r="X3" s="56" t="s">
        <v>765</v>
      </c>
      <c r="Y3" s="68" t="s">
        <v>766</v>
      </c>
      <c r="Z3" s="57" t="s">
        <v>155</v>
      </c>
      <c r="AA3" s="57" t="s">
        <v>155</v>
      </c>
      <c r="AB3" s="66" t="s">
        <v>767</v>
      </c>
      <c r="AC3" s="66" t="s">
        <v>768</v>
      </c>
      <c r="AD3" s="56" t="s">
        <v>155</v>
      </c>
      <c r="AE3" s="58">
        <v>1E-4</v>
      </c>
    </row>
    <row r="4" spans="1:31" ht="15" thickBot="1">
      <c r="W4" s="55" t="s">
        <v>769</v>
      </c>
      <c r="X4" s="56" t="s">
        <v>770</v>
      </c>
      <c r="Y4" s="57" t="s">
        <v>155</v>
      </c>
      <c r="Z4" s="57" t="s">
        <v>155</v>
      </c>
      <c r="AA4" s="57" t="s">
        <v>155</v>
      </c>
      <c r="AB4" s="68" t="s">
        <v>771</v>
      </c>
      <c r="AC4" s="66" t="s">
        <v>772</v>
      </c>
      <c r="AD4" s="56" t="s">
        <v>773</v>
      </c>
      <c r="AE4" s="58">
        <v>1E-4</v>
      </c>
    </row>
    <row r="5" spans="1:31" ht="15" thickBot="1">
      <c r="W5" s="55" t="s">
        <v>774</v>
      </c>
      <c r="X5" s="56" t="s">
        <v>775</v>
      </c>
      <c r="Y5" s="57" t="s">
        <v>776</v>
      </c>
      <c r="Z5" s="57" t="s">
        <v>155</v>
      </c>
      <c r="AA5" s="57" t="s">
        <v>155</v>
      </c>
      <c r="AB5" s="66" t="s">
        <v>777</v>
      </c>
      <c r="AC5" s="57" t="s">
        <v>778</v>
      </c>
      <c r="AD5" s="56" t="s">
        <v>155</v>
      </c>
      <c r="AE5" s="58">
        <v>1E-4</v>
      </c>
    </row>
    <row r="6" spans="1:31" ht="15" thickBot="1">
      <c r="W6" s="55" t="s">
        <v>779</v>
      </c>
      <c r="X6" s="56" t="s">
        <v>780</v>
      </c>
      <c r="Y6" s="57" t="s">
        <v>776</v>
      </c>
      <c r="Z6" s="57" t="s">
        <v>155</v>
      </c>
      <c r="AA6" s="57" t="s">
        <v>155</v>
      </c>
      <c r="AB6" s="57" t="s">
        <v>781</v>
      </c>
      <c r="AC6" s="68" t="s">
        <v>782</v>
      </c>
      <c r="AD6" s="56" t="s">
        <v>155</v>
      </c>
      <c r="AE6" s="58">
        <v>1E-4</v>
      </c>
    </row>
    <row r="7" spans="1:31" ht="15" thickBot="1">
      <c r="W7" s="55" t="s">
        <v>783</v>
      </c>
      <c r="X7" s="56" t="s">
        <v>784</v>
      </c>
      <c r="Y7" s="57" t="s">
        <v>155</v>
      </c>
      <c r="Z7" s="57" t="s">
        <v>155</v>
      </c>
      <c r="AA7" s="68" t="s">
        <v>785</v>
      </c>
      <c r="AB7" s="68" t="s">
        <v>786</v>
      </c>
      <c r="AC7" s="68" t="s">
        <v>787</v>
      </c>
      <c r="AD7" s="70" t="s">
        <v>788</v>
      </c>
      <c r="AE7" s="58">
        <v>1E-4</v>
      </c>
    </row>
    <row r="8" spans="1:31" ht="15" thickBot="1">
      <c r="W8" s="55" t="s">
        <v>789</v>
      </c>
      <c r="X8" s="56" t="s">
        <v>790</v>
      </c>
      <c r="Y8" s="57" t="s">
        <v>791</v>
      </c>
      <c r="Z8" s="57" t="s">
        <v>155</v>
      </c>
      <c r="AA8" s="57" t="s">
        <v>155</v>
      </c>
      <c r="AB8" s="57" t="s">
        <v>792</v>
      </c>
      <c r="AC8" s="66" t="s">
        <v>793</v>
      </c>
      <c r="AD8" s="72" t="s">
        <v>794</v>
      </c>
      <c r="AE8" s="58">
        <v>1E-4</v>
      </c>
    </row>
    <row r="9" spans="1:31" ht="15" thickBot="1">
      <c r="W9" s="55" t="s">
        <v>795</v>
      </c>
      <c r="X9" s="56" t="s">
        <v>168</v>
      </c>
      <c r="Y9" s="57" t="s">
        <v>776</v>
      </c>
      <c r="Z9" s="57" t="s">
        <v>155</v>
      </c>
      <c r="AA9" s="57" t="s">
        <v>155</v>
      </c>
      <c r="AB9" s="57" t="s">
        <v>781</v>
      </c>
      <c r="AC9" s="66" t="s">
        <v>768</v>
      </c>
      <c r="AD9" s="56" t="s">
        <v>773</v>
      </c>
      <c r="AE9" s="58">
        <v>1E-4</v>
      </c>
    </row>
    <row r="10" spans="1:31" ht="15" thickBot="1">
      <c r="W10" s="55" t="s">
        <v>796</v>
      </c>
      <c r="X10" s="56" t="s">
        <v>797</v>
      </c>
      <c r="Y10" s="57" t="s">
        <v>798</v>
      </c>
      <c r="Z10" s="57" t="s">
        <v>155</v>
      </c>
      <c r="AA10" s="57" t="s">
        <v>155</v>
      </c>
      <c r="AB10" s="57" t="s">
        <v>799</v>
      </c>
      <c r="AC10" s="57" t="s">
        <v>800</v>
      </c>
      <c r="AD10" s="72" t="s">
        <v>801</v>
      </c>
      <c r="AE10" s="58">
        <v>2.0000000000000001E-4</v>
      </c>
    </row>
    <row r="11" spans="1:31" ht="15" thickBot="1">
      <c r="W11" s="55" t="s">
        <v>802</v>
      </c>
      <c r="X11" s="56" t="s">
        <v>775</v>
      </c>
      <c r="Y11" s="57" t="s">
        <v>155</v>
      </c>
      <c r="Z11" s="57" t="s">
        <v>155</v>
      </c>
      <c r="AA11" s="57" t="s">
        <v>155</v>
      </c>
      <c r="AB11" s="57" t="s">
        <v>803</v>
      </c>
      <c r="AC11" s="57" t="s">
        <v>804</v>
      </c>
      <c r="AD11" s="56" t="s">
        <v>805</v>
      </c>
      <c r="AE11" s="59">
        <v>4.0000000000000001E-3</v>
      </c>
    </row>
    <row r="12" spans="1:31" ht="15" thickBot="1">
      <c r="W12" s="55" t="s">
        <v>806</v>
      </c>
      <c r="X12" s="56" t="s">
        <v>807</v>
      </c>
      <c r="Y12" s="57" t="s">
        <v>155</v>
      </c>
      <c r="Z12" s="57" t="s">
        <v>155</v>
      </c>
      <c r="AA12" s="57" t="s">
        <v>155</v>
      </c>
      <c r="AB12" s="57" t="s">
        <v>792</v>
      </c>
      <c r="AC12" s="57" t="s">
        <v>808</v>
      </c>
      <c r="AD12" s="72" t="s">
        <v>809</v>
      </c>
      <c r="AE12" s="58">
        <v>1E-4</v>
      </c>
    </row>
    <row r="13" spans="1:31" ht="15" thickBot="1">
      <c r="W13" s="55" t="s">
        <v>810</v>
      </c>
      <c r="X13" s="56" t="s">
        <v>162</v>
      </c>
      <c r="Y13" s="57" t="s">
        <v>811</v>
      </c>
      <c r="Z13" s="57" t="s">
        <v>155</v>
      </c>
      <c r="AA13" s="57" t="s">
        <v>155</v>
      </c>
      <c r="AB13" s="57" t="s">
        <v>812</v>
      </c>
      <c r="AC13" s="57" t="s">
        <v>800</v>
      </c>
      <c r="AD13" s="56" t="s">
        <v>813</v>
      </c>
      <c r="AE13" s="56">
        <v>6.5000000000000002E-2</v>
      </c>
    </row>
    <row r="14" spans="1:31" ht="15" thickBot="1">
      <c r="A14" s="30" t="s">
        <v>138</v>
      </c>
      <c r="W14" s="60" t="s">
        <v>814</v>
      </c>
      <c r="X14" s="61" t="s">
        <v>815</v>
      </c>
      <c r="Y14" s="62" t="s">
        <v>155</v>
      </c>
      <c r="Z14" s="69" t="s">
        <v>816</v>
      </c>
      <c r="AA14" s="62" t="s">
        <v>155</v>
      </c>
      <c r="AB14" s="62" t="s">
        <v>155</v>
      </c>
      <c r="AC14" s="62" t="s">
        <v>155</v>
      </c>
      <c r="AD14" s="61" t="s">
        <v>155</v>
      </c>
      <c r="AE14" s="63">
        <v>1E-4</v>
      </c>
    </row>
    <row r="15" spans="1:31" ht="15" thickBot="1">
      <c r="W15" s="64" t="s">
        <v>817</v>
      </c>
      <c r="X15" s="53"/>
      <c r="Y15" s="53"/>
      <c r="Z15" s="53"/>
      <c r="AA15" s="53"/>
      <c r="AB15" s="53"/>
      <c r="AC15" s="53"/>
      <c r="AD15" s="53"/>
      <c r="AE15" s="54"/>
    </row>
    <row r="16" spans="1:31" ht="15" thickBot="1">
      <c r="A16" s="30" t="s">
        <v>304</v>
      </c>
      <c r="L16" s="30" t="s">
        <v>303</v>
      </c>
      <c r="W16" s="55" t="s">
        <v>818</v>
      </c>
      <c r="X16" s="56" t="s">
        <v>819</v>
      </c>
      <c r="Y16" s="57" t="s">
        <v>820</v>
      </c>
      <c r="Z16" s="57" t="s">
        <v>821</v>
      </c>
      <c r="AA16" s="57" t="s">
        <v>822</v>
      </c>
      <c r="AB16" s="57" t="s">
        <v>771</v>
      </c>
      <c r="AC16" s="57" t="s">
        <v>823</v>
      </c>
      <c r="AD16" s="56" t="s">
        <v>824</v>
      </c>
      <c r="AE16" s="56">
        <v>0.126</v>
      </c>
    </row>
    <row r="17" spans="1:31" ht="15" thickBot="1">
      <c r="A17" s="30" t="s">
        <v>305</v>
      </c>
      <c r="L17" s="30" t="s">
        <v>306</v>
      </c>
      <c r="W17" s="55" t="s">
        <v>825</v>
      </c>
      <c r="X17" s="56" t="s">
        <v>826</v>
      </c>
      <c r="Y17" s="57" t="s">
        <v>827</v>
      </c>
      <c r="Z17" s="57" t="s">
        <v>828</v>
      </c>
      <c r="AA17" s="57" t="s">
        <v>829</v>
      </c>
      <c r="AB17" s="57" t="s">
        <v>830</v>
      </c>
      <c r="AC17" s="57" t="s">
        <v>831</v>
      </c>
      <c r="AD17" s="56" t="s">
        <v>832</v>
      </c>
      <c r="AE17" s="56">
        <v>0.108</v>
      </c>
    </row>
    <row r="18" spans="1:31" ht="15" thickBot="1">
      <c r="A18" s="31" t="s">
        <v>139</v>
      </c>
      <c r="B18" s="29" t="s">
        <v>729</v>
      </c>
      <c r="C18" s="19" t="s">
        <v>724</v>
      </c>
      <c r="D18" s="19" t="s">
        <v>725</v>
      </c>
      <c r="E18" s="19" t="s">
        <v>726</v>
      </c>
      <c r="F18" s="19" t="s">
        <v>727</v>
      </c>
      <c r="G18" s="19" t="s">
        <v>728</v>
      </c>
      <c r="H18" s="19" t="s">
        <v>734</v>
      </c>
      <c r="I18" s="19" t="s">
        <v>140</v>
      </c>
      <c r="J18" s="19" t="s">
        <v>141</v>
      </c>
      <c r="L18" s="31" t="s">
        <v>139</v>
      </c>
      <c r="M18" s="29" t="s">
        <v>735</v>
      </c>
      <c r="N18" s="19" t="s">
        <v>736</v>
      </c>
      <c r="O18" s="19" t="s">
        <v>737</v>
      </c>
      <c r="P18" s="19" t="s">
        <v>738</v>
      </c>
      <c r="Q18" s="19" t="s">
        <v>739</v>
      </c>
      <c r="R18" s="19" t="s">
        <v>740</v>
      </c>
      <c r="S18" s="19" t="s">
        <v>741</v>
      </c>
      <c r="T18" s="19" t="s">
        <v>140</v>
      </c>
      <c r="U18" s="19" t="s">
        <v>141</v>
      </c>
      <c r="W18" s="55" t="s">
        <v>833</v>
      </c>
      <c r="X18" s="56" t="s">
        <v>834</v>
      </c>
      <c r="Y18" s="57" t="s">
        <v>835</v>
      </c>
      <c r="Z18" s="57" t="s">
        <v>836</v>
      </c>
      <c r="AA18" s="57" t="s">
        <v>822</v>
      </c>
      <c r="AB18" s="57" t="s">
        <v>837</v>
      </c>
      <c r="AC18" s="57" t="s">
        <v>838</v>
      </c>
      <c r="AD18" s="56" t="s">
        <v>839</v>
      </c>
      <c r="AE18" s="58">
        <v>1E-4</v>
      </c>
    </row>
    <row r="19" spans="1:31" ht="15" thickBot="1">
      <c r="A19" s="39" t="s">
        <v>142</v>
      </c>
      <c r="B19" s="40" t="s">
        <v>442</v>
      </c>
      <c r="C19" s="41" t="s">
        <v>443</v>
      </c>
      <c r="D19" s="40" t="s">
        <v>444</v>
      </c>
      <c r="E19" s="40" t="s">
        <v>445</v>
      </c>
      <c r="F19" s="40" t="s">
        <v>444</v>
      </c>
      <c r="G19" s="41" t="s">
        <v>446</v>
      </c>
      <c r="H19" s="41" t="s">
        <v>447</v>
      </c>
      <c r="I19" s="40" t="s">
        <v>149</v>
      </c>
      <c r="J19" s="42" t="s">
        <v>149</v>
      </c>
      <c r="L19" s="39" t="s">
        <v>142</v>
      </c>
      <c r="M19" s="41" t="s">
        <v>307</v>
      </c>
      <c r="N19" s="40" t="s">
        <v>308</v>
      </c>
      <c r="O19" s="40" t="s">
        <v>309</v>
      </c>
      <c r="P19" s="41" t="s">
        <v>310</v>
      </c>
      <c r="Q19" s="40" t="s">
        <v>147</v>
      </c>
      <c r="R19" s="40" t="s">
        <v>311</v>
      </c>
      <c r="S19" s="40" t="s">
        <v>312</v>
      </c>
      <c r="T19" s="40" t="s">
        <v>149</v>
      </c>
      <c r="U19" s="42" t="s">
        <v>149</v>
      </c>
      <c r="W19" s="55" t="s">
        <v>840</v>
      </c>
      <c r="X19" s="56" t="s">
        <v>841</v>
      </c>
      <c r="Y19" s="57" t="s">
        <v>842</v>
      </c>
      <c r="Z19" s="57" t="s">
        <v>843</v>
      </c>
      <c r="AA19" s="57" t="s">
        <v>844</v>
      </c>
      <c r="AB19" s="57" t="s">
        <v>845</v>
      </c>
      <c r="AC19" s="57" t="s">
        <v>846</v>
      </c>
      <c r="AD19" s="56" t="s">
        <v>847</v>
      </c>
      <c r="AE19" s="58">
        <v>1.9999999999999999E-6</v>
      </c>
    </row>
    <row r="20" spans="1:31" ht="15" thickBot="1">
      <c r="A20" s="30" t="s">
        <v>150</v>
      </c>
      <c r="B20" s="22" t="s">
        <v>448</v>
      </c>
      <c r="C20" s="37" t="s">
        <v>449</v>
      </c>
      <c r="D20" s="22" t="s">
        <v>155</v>
      </c>
      <c r="E20" s="22" t="s">
        <v>450</v>
      </c>
      <c r="F20" s="22" t="s">
        <v>451</v>
      </c>
      <c r="G20" s="22" t="s">
        <v>452</v>
      </c>
      <c r="H20" s="22" t="s">
        <v>453</v>
      </c>
      <c r="I20" s="23">
        <v>1E-4</v>
      </c>
      <c r="J20" s="24" t="s">
        <v>157</v>
      </c>
      <c r="L20" s="32" t="s">
        <v>150</v>
      </c>
      <c r="M20" s="20" t="s">
        <v>313</v>
      </c>
      <c r="N20" s="20" t="s">
        <v>314</v>
      </c>
      <c r="O20" s="35" t="s">
        <v>315</v>
      </c>
      <c r="P20" s="43" t="s">
        <v>316</v>
      </c>
      <c r="Q20" s="20" t="s">
        <v>155</v>
      </c>
      <c r="R20" s="20" t="s">
        <v>155</v>
      </c>
      <c r="S20" s="20" t="s">
        <v>317</v>
      </c>
      <c r="T20" s="34">
        <v>1E-4</v>
      </c>
      <c r="U20" s="21" t="s">
        <v>157</v>
      </c>
      <c r="W20" s="55" t="s">
        <v>848</v>
      </c>
      <c r="X20" s="56" t="s">
        <v>849</v>
      </c>
      <c r="Y20" s="57" t="s">
        <v>850</v>
      </c>
      <c r="Z20" s="57" t="s">
        <v>851</v>
      </c>
      <c r="AA20" s="57" t="s">
        <v>852</v>
      </c>
      <c r="AB20" s="57" t="s">
        <v>853</v>
      </c>
      <c r="AC20" s="57" t="s">
        <v>854</v>
      </c>
      <c r="AD20" s="56" t="s">
        <v>855</v>
      </c>
      <c r="AE20" s="59">
        <v>1E-3</v>
      </c>
    </row>
    <row r="21" spans="1:31" ht="15" thickBot="1">
      <c r="A21" s="30" t="s">
        <v>158</v>
      </c>
      <c r="B21" s="22" t="s">
        <v>454</v>
      </c>
      <c r="C21" s="22" t="s">
        <v>455</v>
      </c>
      <c r="D21" s="22" t="s">
        <v>155</v>
      </c>
      <c r="E21" s="22" t="s">
        <v>456</v>
      </c>
      <c r="F21" s="22" t="s">
        <v>457</v>
      </c>
      <c r="G21" s="22" t="s">
        <v>155</v>
      </c>
      <c r="H21" s="37" t="s">
        <v>458</v>
      </c>
      <c r="I21" s="23">
        <v>1E-4</v>
      </c>
      <c r="J21" s="24" t="s">
        <v>157</v>
      </c>
      <c r="L21" s="30" t="s">
        <v>158</v>
      </c>
      <c r="M21" s="37" t="s">
        <v>318</v>
      </c>
      <c r="N21" s="22" t="s">
        <v>319</v>
      </c>
      <c r="O21" s="22" t="s">
        <v>155</v>
      </c>
      <c r="P21" s="22" t="s">
        <v>320</v>
      </c>
      <c r="Q21" s="22" t="s">
        <v>155</v>
      </c>
      <c r="R21" s="22" t="s">
        <v>321</v>
      </c>
      <c r="S21" s="22" t="s">
        <v>322</v>
      </c>
      <c r="T21" s="23">
        <v>1E-4</v>
      </c>
      <c r="U21" s="24" t="s">
        <v>157</v>
      </c>
      <c r="W21" s="60" t="s">
        <v>856</v>
      </c>
      <c r="X21" s="61" t="s">
        <v>857</v>
      </c>
      <c r="Y21" s="62" t="s">
        <v>858</v>
      </c>
      <c r="Z21" s="62" t="s">
        <v>859</v>
      </c>
      <c r="AA21" s="62" t="s">
        <v>860</v>
      </c>
      <c r="AB21" s="62" t="s">
        <v>861</v>
      </c>
      <c r="AC21" s="62" t="s">
        <v>862</v>
      </c>
      <c r="AD21" s="61" t="s">
        <v>863</v>
      </c>
      <c r="AE21" s="65">
        <v>2E-3</v>
      </c>
    </row>
    <row r="22" spans="1:31" ht="15" thickBot="1">
      <c r="A22" s="30" t="s">
        <v>163</v>
      </c>
      <c r="B22" s="22" t="s">
        <v>459</v>
      </c>
      <c r="C22" s="22" t="s">
        <v>460</v>
      </c>
      <c r="D22" s="22" t="s">
        <v>155</v>
      </c>
      <c r="E22" s="22" t="s">
        <v>461</v>
      </c>
      <c r="F22" s="22" t="s">
        <v>462</v>
      </c>
      <c r="G22" s="22" t="s">
        <v>463</v>
      </c>
      <c r="H22" s="22" t="s">
        <v>464</v>
      </c>
      <c r="I22" s="23">
        <v>1E-4</v>
      </c>
      <c r="J22" s="24" t="s">
        <v>157</v>
      </c>
      <c r="L22" s="30" t="s">
        <v>163</v>
      </c>
      <c r="M22" s="22" t="s">
        <v>323</v>
      </c>
      <c r="N22" s="22" t="s">
        <v>324</v>
      </c>
      <c r="O22" s="22" t="s">
        <v>325</v>
      </c>
      <c r="P22" s="22" t="s">
        <v>326</v>
      </c>
      <c r="Q22" s="22" t="s">
        <v>155</v>
      </c>
      <c r="R22" s="22" t="s">
        <v>327</v>
      </c>
      <c r="S22" s="22" t="s">
        <v>328</v>
      </c>
      <c r="T22" s="23">
        <v>1E-4</v>
      </c>
      <c r="U22" s="24" t="s">
        <v>157</v>
      </c>
      <c r="W22" s="64" t="s">
        <v>864</v>
      </c>
      <c r="X22" s="53"/>
      <c r="Y22" s="53"/>
      <c r="Z22" s="53"/>
      <c r="AA22" s="53"/>
      <c r="AB22" s="53"/>
      <c r="AC22" s="53"/>
      <c r="AD22" s="53"/>
      <c r="AE22" s="54"/>
    </row>
    <row r="23" spans="1:31" ht="15" thickBot="1">
      <c r="A23" s="30" t="s">
        <v>169</v>
      </c>
      <c r="B23" s="22" t="s">
        <v>465</v>
      </c>
      <c r="C23" s="22" t="s">
        <v>466</v>
      </c>
      <c r="D23" s="22" t="s">
        <v>155</v>
      </c>
      <c r="E23" s="22" t="s">
        <v>467</v>
      </c>
      <c r="F23" s="37" t="s">
        <v>468</v>
      </c>
      <c r="G23" s="22" t="s">
        <v>469</v>
      </c>
      <c r="H23" s="22" t="s">
        <v>470</v>
      </c>
      <c r="I23" s="23">
        <v>1E-4</v>
      </c>
      <c r="J23" s="24" t="s">
        <v>157</v>
      </c>
      <c r="L23" s="30" t="s">
        <v>169</v>
      </c>
      <c r="M23" s="22" t="s">
        <v>329</v>
      </c>
      <c r="N23" s="37" t="s">
        <v>330</v>
      </c>
      <c r="O23" s="22" t="s">
        <v>331</v>
      </c>
      <c r="P23" s="22" t="s">
        <v>332</v>
      </c>
      <c r="Q23" s="22" t="s">
        <v>155</v>
      </c>
      <c r="R23" s="22" t="s">
        <v>333</v>
      </c>
      <c r="S23" s="22" t="s">
        <v>334</v>
      </c>
      <c r="T23" s="23">
        <v>1E-4</v>
      </c>
      <c r="U23" s="24" t="s">
        <v>157</v>
      </c>
      <c r="W23" s="55" t="s">
        <v>218</v>
      </c>
      <c r="X23" s="56" t="s">
        <v>865</v>
      </c>
      <c r="Y23" s="66" t="s">
        <v>766</v>
      </c>
      <c r="Z23" s="66" t="s">
        <v>866</v>
      </c>
      <c r="AA23" s="66" t="s">
        <v>867</v>
      </c>
      <c r="AB23" s="66" t="s">
        <v>868</v>
      </c>
      <c r="AC23" s="57" t="s">
        <v>869</v>
      </c>
      <c r="AD23" s="70" t="s">
        <v>870</v>
      </c>
      <c r="AE23" s="58">
        <v>2.0000000000000001E-4</v>
      </c>
    </row>
    <row r="24" spans="1:31" ht="15" thickBot="1">
      <c r="A24" s="30" t="s">
        <v>174</v>
      </c>
      <c r="B24" s="37" t="s">
        <v>471</v>
      </c>
      <c r="C24" s="22" t="s">
        <v>472</v>
      </c>
      <c r="D24" s="22" t="s">
        <v>179</v>
      </c>
      <c r="E24" s="25" t="s">
        <v>473</v>
      </c>
      <c r="F24" s="25" t="s">
        <v>474</v>
      </c>
      <c r="G24" s="25" t="s">
        <v>475</v>
      </c>
      <c r="H24" s="25" t="s">
        <v>476</v>
      </c>
      <c r="I24" s="23">
        <v>1E-4</v>
      </c>
      <c r="J24" s="24" t="s">
        <v>157</v>
      </c>
      <c r="L24" s="30" t="s">
        <v>174</v>
      </c>
      <c r="M24" s="22" t="s">
        <v>335</v>
      </c>
      <c r="N24" s="37" t="s">
        <v>336</v>
      </c>
      <c r="O24" s="22" t="s">
        <v>155</v>
      </c>
      <c r="P24" s="22" t="s">
        <v>337</v>
      </c>
      <c r="Q24" s="22" t="s">
        <v>179</v>
      </c>
      <c r="R24" s="22" t="s">
        <v>338</v>
      </c>
      <c r="S24" s="37" t="s">
        <v>339</v>
      </c>
      <c r="T24" s="23">
        <v>1E-4</v>
      </c>
      <c r="U24" s="24" t="s">
        <v>157</v>
      </c>
      <c r="W24" s="55" t="s">
        <v>225</v>
      </c>
      <c r="X24" s="56" t="s">
        <v>871</v>
      </c>
      <c r="Y24" s="57" t="s">
        <v>872</v>
      </c>
      <c r="Z24" s="57" t="s">
        <v>873</v>
      </c>
      <c r="AA24" s="57" t="s">
        <v>874</v>
      </c>
      <c r="AB24" s="57" t="s">
        <v>875</v>
      </c>
      <c r="AC24" s="66" t="s">
        <v>876</v>
      </c>
      <c r="AD24" s="56" t="s">
        <v>877</v>
      </c>
      <c r="AE24" s="56">
        <v>9.5000000000000001E-2</v>
      </c>
    </row>
    <row r="25" spans="1:31" ht="15" thickBot="1">
      <c r="A25" s="30" t="s">
        <v>181</v>
      </c>
      <c r="B25" s="25" t="s">
        <v>477</v>
      </c>
      <c r="C25" s="22" t="s">
        <v>478</v>
      </c>
      <c r="D25" s="22" t="s">
        <v>155</v>
      </c>
      <c r="E25" s="22" t="s">
        <v>479</v>
      </c>
      <c r="F25" s="22" t="s">
        <v>480</v>
      </c>
      <c r="G25" s="37" t="s">
        <v>481</v>
      </c>
      <c r="H25" s="37" t="s">
        <v>482</v>
      </c>
      <c r="I25" s="23">
        <v>1E-4</v>
      </c>
      <c r="J25" s="24" t="s">
        <v>157</v>
      </c>
      <c r="L25" s="30" t="s">
        <v>181</v>
      </c>
      <c r="M25" s="37" t="s">
        <v>340</v>
      </c>
      <c r="N25" s="22" t="s">
        <v>341</v>
      </c>
      <c r="O25" s="37" t="s">
        <v>342</v>
      </c>
      <c r="P25" s="22" t="s">
        <v>155</v>
      </c>
      <c r="Q25" s="22" t="s">
        <v>155</v>
      </c>
      <c r="R25" s="22" t="s">
        <v>155</v>
      </c>
      <c r="S25" s="37" t="s">
        <v>343</v>
      </c>
      <c r="T25" s="23">
        <v>1E-4</v>
      </c>
      <c r="U25" s="24" t="s">
        <v>157</v>
      </c>
      <c r="W25" s="55" t="s">
        <v>240</v>
      </c>
      <c r="X25" s="56" t="s">
        <v>878</v>
      </c>
      <c r="Y25" s="66" t="s">
        <v>879</v>
      </c>
      <c r="Z25" s="66" t="s">
        <v>880</v>
      </c>
      <c r="AA25" s="57" t="s">
        <v>881</v>
      </c>
      <c r="AB25" s="57" t="s">
        <v>882</v>
      </c>
      <c r="AC25" s="57" t="s">
        <v>883</v>
      </c>
      <c r="AD25" s="70" t="s">
        <v>884</v>
      </c>
      <c r="AE25" s="59">
        <v>5.0000000000000001E-3</v>
      </c>
    </row>
    <row r="26" spans="1:31" ht="15" thickBot="1">
      <c r="A26" s="30" t="s">
        <v>186</v>
      </c>
      <c r="B26" s="22" t="s">
        <v>483</v>
      </c>
      <c r="C26" s="22" t="s">
        <v>484</v>
      </c>
      <c r="D26" s="22" t="s">
        <v>208</v>
      </c>
      <c r="E26" s="22" t="s">
        <v>191</v>
      </c>
      <c r="F26" s="22" t="s">
        <v>485</v>
      </c>
      <c r="G26" s="22" t="s">
        <v>486</v>
      </c>
      <c r="H26" s="22" t="s">
        <v>487</v>
      </c>
      <c r="I26" s="23">
        <v>1E-4</v>
      </c>
      <c r="J26" s="24" t="s">
        <v>157</v>
      </c>
      <c r="L26" s="30" t="s">
        <v>186</v>
      </c>
      <c r="M26" s="22" t="s">
        <v>344</v>
      </c>
      <c r="N26" s="22" t="s">
        <v>324</v>
      </c>
      <c r="O26" s="22" t="s">
        <v>345</v>
      </c>
      <c r="P26" s="22" t="s">
        <v>346</v>
      </c>
      <c r="Q26" s="22" t="s">
        <v>155</v>
      </c>
      <c r="R26" s="22" t="s">
        <v>347</v>
      </c>
      <c r="S26" s="22" t="s">
        <v>348</v>
      </c>
      <c r="T26" s="23">
        <v>1E-4</v>
      </c>
      <c r="U26" s="24" t="s">
        <v>157</v>
      </c>
      <c r="W26" s="55" t="s">
        <v>233</v>
      </c>
      <c r="X26" s="56" t="s">
        <v>885</v>
      </c>
      <c r="Y26" s="57" t="s">
        <v>886</v>
      </c>
      <c r="Z26" s="57" t="s">
        <v>887</v>
      </c>
      <c r="AA26" s="57" t="s">
        <v>888</v>
      </c>
      <c r="AB26" s="57" t="s">
        <v>889</v>
      </c>
      <c r="AC26" s="57" t="s">
        <v>890</v>
      </c>
      <c r="AD26" s="56" t="s">
        <v>891</v>
      </c>
      <c r="AE26" s="59">
        <v>1.4E-2</v>
      </c>
    </row>
    <row r="27" spans="1:31" ht="15" thickBot="1">
      <c r="A27" s="30" t="s">
        <v>192</v>
      </c>
      <c r="B27" s="22" t="s">
        <v>488</v>
      </c>
      <c r="C27" s="22" t="s">
        <v>489</v>
      </c>
      <c r="D27" s="22" t="s">
        <v>155</v>
      </c>
      <c r="E27" s="22" t="s">
        <v>490</v>
      </c>
      <c r="F27" s="22" t="s">
        <v>491</v>
      </c>
      <c r="G27" s="22" t="s">
        <v>492</v>
      </c>
      <c r="H27" s="22" t="s">
        <v>493</v>
      </c>
      <c r="I27" s="23">
        <v>1E-4</v>
      </c>
      <c r="J27" s="24" t="s">
        <v>157</v>
      </c>
      <c r="L27" s="30" t="s">
        <v>192</v>
      </c>
      <c r="M27" s="22" t="s">
        <v>349</v>
      </c>
      <c r="N27" s="22" t="s">
        <v>350</v>
      </c>
      <c r="O27" s="22" t="s">
        <v>351</v>
      </c>
      <c r="P27" s="22" t="s">
        <v>352</v>
      </c>
      <c r="Q27" s="22" t="s">
        <v>155</v>
      </c>
      <c r="R27" s="22" t="s">
        <v>353</v>
      </c>
      <c r="S27" s="22" t="s">
        <v>354</v>
      </c>
      <c r="T27" s="23">
        <v>1E-4</v>
      </c>
      <c r="U27" s="24" t="s">
        <v>157</v>
      </c>
      <c r="W27" s="55" t="s">
        <v>247</v>
      </c>
      <c r="X27" s="56" t="s">
        <v>892</v>
      </c>
      <c r="Y27" s="66" t="s">
        <v>893</v>
      </c>
      <c r="Z27" s="66" t="s">
        <v>894</v>
      </c>
      <c r="AA27" s="66" t="s">
        <v>895</v>
      </c>
      <c r="AB27" s="66" t="s">
        <v>896</v>
      </c>
      <c r="AC27" s="66" t="s">
        <v>897</v>
      </c>
      <c r="AD27" s="70" t="s">
        <v>898</v>
      </c>
      <c r="AE27" s="56">
        <v>0.224</v>
      </c>
    </row>
    <row r="28" spans="1:31" ht="15" thickBot="1">
      <c r="A28" s="30" t="s">
        <v>197</v>
      </c>
      <c r="B28" s="22" t="s">
        <v>494</v>
      </c>
      <c r="C28" s="22" t="s">
        <v>495</v>
      </c>
      <c r="D28" s="22" t="s">
        <v>496</v>
      </c>
      <c r="E28" s="25" t="s">
        <v>497</v>
      </c>
      <c r="F28" s="25" t="s">
        <v>498</v>
      </c>
      <c r="G28" s="22" t="s">
        <v>499</v>
      </c>
      <c r="H28" s="25" t="s">
        <v>500</v>
      </c>
      <c r="I28" s="23">
        <v>1E-4</v>
      </c>
      <c r="J28" s="24" t="s">
        <v>157</v>
      </c>
      <c r="L28" s="30" t="s">
        <v>197</v>
      </c>
      <c r="M28" s="25" t="s">
        <v>355</v>
      </c>
      <c r="N28" s="22" t="s">
        <v>356</v>
      </c>
      <c r="O28" s="22" t="s">
        <v>357</v>
      </c>
      <c r="P28" s="22" t="s">
        <v>358</v>
      </c>
      <c r="Q28" s="22" t="s">
        <v>179</v>
      </c>
      <c r="R28" s="22" t="s">
        <v>359</v>
      </c>
      <c r="S28" s="22" t="s">
        <v>360</v>
      </c>
      <c r="T28" s="23">
        <v>1E-4</v>
      </c>
      <c r="U28" s="24" t="s">
        <v>157</v>
      </c>
      <c r="W28" s="55" t="s">
        <v>254</v>
      </c>
      <c r="X28" s="56" t="s">
        <v>899</v>
      </c>
      <c r="Y28" s="57" t="s">
        <v>900</v>
      </c>
      <c r="Z28" s="57" t="s">
        <v>901</v>
      </c>
      <c r="AA28" s="57" t="s">
        <v>902</v>
      </c>
      <c r="AB28" s="57" t="s">
        <v>903</v>
      </c>
      <c r="AC28" s="57" t="s">
        <v>904</v>
      </c>
      <c r="AD28" s="56" t="s">
        <v>905</v>
      </c>
      <c r="AE28" s="56">
        <v>0.157</v>
      </c>
    </row>
    <row r="29" spans="1:31" ht="15" thickBot="1">
      <c r="A29" s="30" t="s">
        <v>203</v>
      </c>
      <c r="B29" s="22" t="s">
        <v>501</v>
      </c>
      <c r="C29" s="22" t="s">
        <v>502</v>
      </c>
      <c r="D29" s="22" t="s">
        <v>208</v>
      </c>
      <c r="E29" s="37" t="s">
        <v>503</v>
      </c>
      <c r="F29" s="22" t="s">
        <v>504</v>
      </c>
      <c r="G29" s="22" t="s">
        <v>505</v>
      </c>
      <c r="H29" s="22" t="s">
        <v>506</v>
      </c>
      <c r="I29" s="23">
        <v>1E-4</v>
      </c>
      <c r="J29" s="24" t="s">
        <v>157</v>
      </c>
      <c r="L29" s="30" t="s">
        <v>203</v>
      </c>
      <c r="M29" s="22" t="s">
        <v>361</v>
      </c>
      <c r="N29" s="22" t="s">
        <v>362</v>
      </c>
      <c r="O29" s="22" t="s">
        <v>363</v>
      </c>
      <c r="P29" s="22" t="s">
        <v>364</v>
      </c>
      <c r="Q29" s="22" t="s">
        <v>208</v>
      </c>
      <c r="R29" s="25" t="s">
        <v>365</v>
      </c>
      <c r="S29" s="22" t="s">
        <v>366</v>
      </c>
      <c r="T29" s="23">
        <v>1E-4</v>
      </c>
      <c r="U29" s="24" t="s">
        <v>157</v>
      </c>
      <c r="W29" s="55" t="s">
        <v>282</v>
      </c>
      <c r="X29" s="56" t="s">
        <v>906</v>
      </c>
      <c r="Y29" s="66" t="s">
        <v>907</v>
      </c>
      <c r="Z29" s="66" t="s">
        <v>908</v>
      </c>
      <c r="AA29" s="57" t="s">
        <v>909</v>
      </c>
      <c r="AB29" s="57" t="s">
        <v>910</v>
      </c>
      <c r="AC29" s="66" t="s">
        <v>911</v>
      </c>
      <c r="AD29" s="70" t="s">
        <v>912</v>
      </c>
      <c r="AE29" s="56">
        <v>0.124</v>
      </c>
    </row>
    <row r="30" spans="1:31" ht="15" thickBot="1">
      <c r="A30" s="30" t="s">
        <v>210</v>
      </c>
      <c r="B30" s="22" t="s">
        <v>507</v>
      </c>
      <c r="C30" s="22" t="s">
        <v>508</v>
      </c>
      <c r="D30" s="22" t="s">
        <v>155</v>
      </c>
      <c r="E30" s="37" t="s">
        <v>509</v>
      </c>
      <c r="F30" s="22" t="s">
        <v>510</v>
      </c>
      <c r="G30" s="25" t="s">
        <v>511</v>
      </c>
      <c r="H30" s="25" t="s">
        <v>512</v>
      </c>
      <c r="I30" s="23">
        <v>1E-4</v>
      </c>
      <c r="J30" s="24" t="s">
        <v>157</v>
      </c>
      <c r="L30" s="30" t="s">
        <v>210</v>
      </c>
      <c r="M30" s="22" t="s">
        <v>367</v>
      </c>
      <c r="N30" s="22" t="s">
        <v>368</v>
      </c>
      <c r="O30" s="22" t="s">
        <v>155</v>
      </c>
      <c r="P30" s="22" t="s">
        <v>369</v>
      </c>
      <c r="Q30" s="22" t="s">
        <v>155</v>
      </c>
      <c r="R30" s="22" t="s">
        <v>321</v>
      </c>
      <c r="S30" s="37" t="s">
        <v>370</v>
      </c>
      <c r="T30" s="23">
        <v>1E-4</v>
      </c>
      <c r="U30" s="24" t="s">
        <v>157</v>
      </c>
      <c r="W30" s="55" t="s">
        <v>289</v>
      </c>
      <c r="X30" s="56" t="s">
        <v>913</v>
      </c>
      <c r="Y30" s="66" t="s">
        <v>914</v>
      </c>
      <c r="Z30" s="57" t="s">
        <v>915</v>
      </c>
      <c r="AA30" s="66" t="s">
        <v>916</v>
      </c>
      <c r="AB30" s="57" t="s">
        <v>917</v>
      </c>
      <c r="AC30" s="57" t="s">
        <v>918</v>
      </c>
      <c r="AD30" s="56" t="s">
        <v>919</v>
      </c>
      <c r="AE30" s="56">
        <v>0.93700000000000006</v>
      </c>
    </row>
    <row r="31" spans="1:31" ht="15" thickBot="1">
      <c r="A31" s="33" t="s">
        <v>216</v>
      </c>
      <c r="B31" s="26" t="s">
        <v>155</v>
      </c>
      <c r="C31" s="26" t="s">
        <v>155</v>
      </c>
      <c r="D31" s="38" t="s">
        <v>513</v>
      </c>
      <c r="E31" s="26" t="s">
        <v>155</v>
      </c>
      <c r="F31" s="26" t="s">
        <v>155</v>
      </c>
      <c r="G31" s="26" t="s">
        <v>155</v>
      </c>
      <c r="H31" s="26" t="s">
        <v>155</v>
      </c>
      <c r="I31" s="27">
        <v>1E-4</v>
      </c>
      <c r="J31" s="28" t="s">
        <v>157</v>
      </c>
      <c r="L31" s="33" t="s">
        <v>216</v>
      </c>
      <c r="M31" s="26" t="s">
        <v>155</v>
      </c>
      <c r="N31" s="26" t="s">
        <v>155</v>
      </c>
      <c r="O31" s="26" t="s">
        <v>155</v>
      </c>
      <c r="P31" s="26" t="s">
        <v>155</v>
      </c>
      <c r="Q31" s="38" t="s">
        <v>217</v>
      </c>
      <c r="R31" s="26" t="s">
        <v>155</v>
      </c>
      <c r="S31" s="26" t="s">
        <v>155</v>
      </c>
      <c r="T31" s="27">
        <v>1E-4</v>
      </c>
      <c r="U31" s="28" t="s">
        <v>157</v>
      </c>
      <c r="W31" s="60" t="s">
        <v>296</v>
      </c>
      <c r="X31" s="61" t="s">
        <v>920</v>
      </c>
      <c r="Y31" s="67" t="s">
        <v>921</v>
      </c>
      <c r="Z31" s="67" t="s">
        <v>922</v>
      </c>
      <c r="AA31" s="62" t="s">
        <v>923</v>
      </c>
      <c r="AB31" s="62" t="s">
        <v>924</v>
      </c>
      <c r="AC31" s="67" t="s">
        <v>925</v>
      </c>
      <c r="AD31" s="71" t="s">
        <v>926</v>
      </c>
      <c r="AE31" s="61">
        <v>0.55600000000000005</v>
      </c>
    </row>
    <row r="32" spans="1:31">
      <c r="A32" s="32" t="s">
        <v>723</v>
      </c>
      <c r="B32" s="43" t="s">
        <v>514</v>
      </c>
      <c r="C32" s="35" t="s">
        <v>515</v>
      </c>
      <c r="D32" s="35" t="s">
        <v>516</v>
      </c>
      <c r="E32" s="35" t="s">
        <v>517</v>
      </c>
      <c r="F32" s="35" t="s">
        <v>518</v>
      </c>
      <c r="G32" s="20" t="s">
        <v>519</v>
      </c>
      <c r="H32" s="35" t="s">
        <v>520</v>
      </c>
      <c r="I32" s="34">
        <v>1E-4</v>
      </c>
      <c r="J32" s="21" t="s">
        <v>157</v>
      </c>
      <c r="L32" s="32" t="s">
        <v>218</v>
      </c>
      <c r="M32" s="20" t="s">
        <v>371</v>
      </c>
      <c r="N32" s="35" t="s">
        <v>372</v>
      </c>
      <c r="O32" s="20" t="s">
        <v>373</v>
      </c>
      <c r="P32" s="35" t="s">
        <v>374</v>
      </c>
      <c r="Q32" s="35" t="s">
        <v>223</v>
      </c>
      <c r="R32" s="20" t="s">
        <v>375</v>
      </c>
      <c r="S32" s="35" t="s">
        <v>376</v>
      </c>
      <c r="T32" s="34">
        <v>1E-4</v>
      </c>
      <c r="U32" s="21" t="s">
        <v>157</v>
      </c>
    </row>
    <row r="33" spans="1:21">
      <c r="A33" s="30" t="s">
        <v>225</v>
      </c>
      <c r="B33" s="22" t="s">
        <v>521</v>
      </c>
      <c r="C33" s="22" t="s">
        <v>522</v>
      </c>
      <c r="D33" s="22" t="s">
        <v>523</v>
      </c>
      <c r="E33" s="22" t="s">
        <v>524</v>
      </c>
      <c r="F33" s="22" t="s">
        <v>525</v>
      </c>
      <c r="G33" s="22" t="s">
        <v>526</v>
      </c>
      <c r="H33" s="22" t="s">
        <v>527</v>
      </c>
      <c r="I33" s="23">
        <v>6.37E-6</v>
      </c>
      <c r="J33" s="24" t="s">
        <v>232</v>
      </c>
      <c r="L33" s="30" t="s">
        <v>225</v>
      </c>
      <c r="M33" s="22" t="s">
        <v>377</v>
      </c>
      <c r="N33" s="22" t="s">
        <v>378</v>
      </c>
      <c r="O33" s="22" t="s">
        <v>379</v>
      </c>
      <c r="P33" s="22" t="s">
        <v>229</v>
      </c>
      <c r="Q33" s="22" t="s">
        <v>230</v>
      </c>
      <c r="R33" s="25" t="s">
        <v>380</v>
      </c>
      <c r="S33" s="25" t="s">
        <v>381</v>
      </c>
      <c r="T33" s="23">
        <v>2.6000000000000001E-6</v>
      </c>
      <c r="U33" s="24" t="s">
        <v>232</v>
      </c>
    </row>
    <row r="34" spans="1:21">
      <c r="A34" s="30" t="s">
        <v>233</v>
      </c>
      <c r="B34" s="22" t="s">
        <v>528</v>
      </c>
      <c r="C34" s="22" t="s">
        <v>237</v>
      </c>
      <c r="D34" s="22" t="s">
        <v>529</v>
      </c>
      <c r="E34" s="22" t="s">
        <v>530</v>
      </c>
      <c r="F34" s="22" t="s">
        <v>531</v>
      </c>
      <c r="G34" s="22" t="s">
        <v>532</v>
      </c>
      <c r="H34" s="22" t="s">
        <v>533</v>
      </c>
      <c r="I34" s="23">
        <v>1.26E-23</v>
      </c>
      <c r="J34" s="24" t="s">
        <v>232</v>
      </c>
      <c r="L34" s="30" t="s">
        <v>233</v>
      </c>
      <c r="M34" s="22" t="s">
        <v>382</v>
      </c>
      <c r="N34" s="22" t="s">
        <v>383</v>
      </c>
      <c r="O34" s="22" t="s">
        <v>384</v>
      </c>
      <c r="P34" s="22" t="s">
        <v>385</v>
      </c>
      <c r="Q34" s="22" t="s">
        <v>238</v>
      </c>
      <c r="R34" s="22" t="s">
        <v>386</v>
      </c>
      <c r="S34" s="22" t="s">
        <v>387</v>
      </c>
      <c r="T34" s="22">
        <v>7.4999999999999997E-2</v>
      </c>
      <c r="U34" s="24" t="s">
        <v>232</v>
      </c>
    </row>
    <row r="35" spans="1:21" ht="15" thickBot="1">
      <c r="A35" s="33" t="s">
        <v>240</v>
      </c>
      <c r="B35" s="36" t="s">
        <v>534</v>
      </c>
      <c r="C35" s="36" t="s">
        <v>535</v>
      </c>
      <c r="D35" s="26" t="s">
        <v>536</v>
      </c>
      <c r="E35" s="36" t="s">
        <v>537</v>
      </c>
      <c r="F35" s="36" t="s">
        <v>538</v>
      </c>
      <c r="G35" s="26" t="s">
        <v>539</v>
      </c>
      <c r="H35" s="26" t="s">
        <v>540</v>
      </c>
      <c r="I35" s="27">
        <v>1.02E-57</v>
      </c>
      <c r="J35" s="28" t="s">
        <v>232</v>
      </c>
      <c r="L35" s="33" t="s">
        <v>240</v>
      </c>
      <c r="M35" s="26" t="s">
        <v>388</v>
      </c>
      <c r="N35" s="26" t="s">
        <v>389</v>
      </c>
      <c r="O35" s="26" t="s">
        <v>390</v>
      </c>
      <c r="P35" s="36" t="s">
        <v>391</v>
      </c>
      <c r="Q35" s="36" t="s">
        <v>245</v>
      </c>
      <c r="R35" s="26" t="s">
        <v>392</v>
      </c>
      <c r="S35" s="26" t="s">
        <v>393</v>
      </c>
      <c r="T35" s="27">
        <v>3.5400000000000002E-9</v>
      </c>
      <c r="U35" s="28" t="s">
        <v>232</v>
      </c>
    </row>
    <row r="36" spans="1:21">
      <c r="A36" s="32" t="s">
        <v>247</v>
      </c>
      <c r="B36" s="20" t="s">
        <v>541</v>
      </c>
      <c r="C36" s="20" t="s">
        <v>542</v>
      </c>
      <c r="D36" s="20" t="s">
        <v>543</v>
      </c>
      <c r="E36" s="20" t="s">
        <v>544</v>
      </c>
      <c r="F36" s="20" t="s">
        <v>545</v>
      </c>
      <c r="G36" s="35" t="s">
        <v>546</v>
      </c>
      <c r="H36" s="20" t="s">
        <v>547</v>
      </c>
      <c r="I36" s="20">
        <v>8.0000000000000002E-3</v>
      </c>
      <c r="J36" s="21" t="s">
        <v>232</v>
      </c>
      <c r="L36" s="32" t="s">
        <v>247</v>
      </c>
      <c r="M36" s="20" t="s">
        <v>394</v>
      </c>
      <c r="N36" s="20" t="s">
        <v>395</v>
      </c>
      <c r="O36" s="20" t="s">
        <v>396</v>
      </c>
      <c r="P36" s="20" t="s">
        <v>397</v>
      </c>
      <c r="Q36" s="20" t="s">
        <v>252</v>
      </c>
      <c r="R36" s="20" t="s">
        <v>398</v>
      </c>
      <c r="S36" s="20" t="s">
        <v>399</v>
      </c>
      <c r="T36" s="20">
        <v>0.32100000000000001</v>
      </c>
      <c r="U36" s="21" t="s">
        <v>232</v>
      </c>
    </row>
    <row r="37" spans="1:21">
      <c r="A37" s="30" t="s">
        <v>254</v>
      </c>
      <c r="B37" s="25" t="s">
        <v>548</v>
      </c>
      <c r="C37" s="22" t="s">
        <v>549</v>
      </c>
      <c r="D37" s="22" t="s">
        <v>550</v>
      </c>
      <c r="E37" s="22" t="s">
        <v>551</v>
      </c>
      <c r="F37" s="22" t="s">
        <v>552</v>
      </c>
      <c r="G37" s="25" t="s">
        <v>553</v>
      </c>
      <c r="H37" s="22" t="s">
        <v>554</v>
      </c>
      <c r="I37" s="23">
        <v>3.7599999999999998E-4</v>
      </c>
      <c r="J37" s="24" t="s">
        <v>232</v>
      </c>
      <c r="L37" s="30" t="s">
        <v>254</v>
      </c>
      <c r="M37" s="22" t="s">
        <v>400</v>
      </c>
      <c r="N37" s="25" t="s">
        <v>401</v>
      </c>
      <c r="O37" s="25" t="s">
        <v>402</v>
      </c>
      <c r="P37" s="22" t="s">
        <v>403</v>
      </c>
      <c r="Q37" s="22" t="s">
        <v>259</v>
      </c>
      <c r="R37" s="25" t="s">
        <v>404</v>
      </c>
      <c r="S37" s="25" t="s">
        <v>405</v>
      </c>
      <c r="T37" s="22">
        <v>0.29799999999999999</v>
      </c>
      <c r="U37" s="24" t="s">
        <v>232</v>
      </c>
    </row>
    <row r="38" spans="1:21">
      <c r="A38" s="30" t="s">
        <v>261</v>
      </c>
      <c r="B38" s="25" t="s">
        <v>555</v>
      </c>
      <c r="C38" s="22" t="s">
        <v>556</v>
      </c>
      <c r="D38" s="25" t="s">
        <v>557</v>
      </c>
      <c r="E38" s="22" t="s">
        <v>558</v>
      </c>
      <c r="F38" s="22" t="s">
        <v>559</v>
      </c>
      <c r="G38" s="25" t="s">
        <v>560</v>
      </c>
      <c r="H38" s="22" t="s">
        <v>561</v>
      </c>
      <c r="I38" s="22">
        <v>1E-3</v>
      </c>
      <c r="J38" s="24" t="s">
        <v>157</v>
      </c>
      <c r="L38" s="30" t="s">
        <v>261</v>
      </c>
      <c r="M38" s="47" t="s">
        <v>406</v>
      </c>
      <c r="N38" s="22" t="s">
        <v>407</v>
      </c>
      <c r="O38" s="25" t="s">
        <v>408</v>
      </c>
      <c r="P38" s="22" t="s">
        <v>409</v>
      </c>
      <c r="Q38" s="25" t="s">
        <v>266</v>
      </c>
      <c r="R38" s="22" t="s">
        <v>410</v>
      </c>
      <c r="S38" s="22" t="s">
        <v>411</v>
      </c>
      <c r="T38" s="22">
        <v>6.9000000000000006E-2</v>
      </c>
      <c r="U38" s="24" t="s">
        <v>157</v>
      </c>
    </row>
    <row r="39" spans="1:21">
      <c r="A39" s="30" t="s">
        <v>268</v>
      </c>
      <c r="B39" s="22" t="s">
        <v>562</v>
      </c>
      <c r="C39" s="22" t="s">
        <v>563</v>
      </c>
      <c r="D39" s="22" t="s">
        <v>564</v>
      </c>
      <c r="E39" s="22" t="s">
        <v>565</v>
      </c>
      <c r="F39" s="22" t="s">
        <v>566</v>
      </c>
      <c r="G39" s="22" t="s">
        <v>567</v>
      </c>
      <c r="H39" s="22" t="s">
        <v>568</v>
      </c>
      <c r="I39" s="22">
        <v>2E-3</v>
      </c>
      <c r="J39" s="24" t="s">
        <v>232</v>
      </c>
      <c r="L39" s="30" t="s">
        <v>268</v>
      </c>
      <c r="M39" s="22" t="s">
        <v>412</v>
      </c>
      <c r="N39" s="22" t="s">
        <v>413</v>
      </c>
      <c r="O39" s="22" t="s">
        <v>414</v>
      </c>
      <c r="P39" s="22" t="s">
        <v>415</v>
      </c>
      <c r="Q39" s="22" t="s">
        <v>273</v>
      </c>
      <c r="R39" s="22" t="s">
        <v>416</v>
      </c>
      <c r="S39" s="22" t="s">
        <v>417</v>
      </c>
      <c r="T39" s="22">
        <v>0.83899999999999997</v>
      </c>
      <c r="U39" s="24" t="s">
        <v>232</v>
      </c>
    </row>
    <row r="40" spans="1:21">
      <c r="A40" s="30" t="s">
        <v>275</v>
      </c>
      <c r="B40" s="22" t="s">
        <v>569</v>
      </c>
      <c r="C40" s="22" t="s">
        <v>570</v>
      </c>
      <c r="D40" s="22" t="s">
        <v>571</v>
      </c>
      <c r="E40" s="22" t="s">
        <v>572</v>
      </c>
      <c r="F40" s="22" t="s">
        <v>573</v>
      </c>
      <c r="G40" s="22" t="s">
        <v>574</v>
      </c>
      <c r="H40" s="22" t="s">
        <v>575</v>
      </c>
      <c r="I40" s="23">
        <v>8.4099999999999995E-4</v>
      </c>
      <c r="J40" s="24" t="s">
        <v>232</v>
      </c>
      <c r="L40" s="30" t="s">
        <v>275</v>
      </c>
      <c r="M40" s="22" t="s">
        <v>418</v>
      </c>
      <c r="N40" s="22" t="s">
        <v>419</v>
      </c>
      <c r="O40" s="22" t="s">
        <v>420</v>
      </c>
      <c r="P40" s="22" t="s">
        <v>279</v>
      </c>
      <c r="Q40" s="22" t="s">
        <v>280</v>
      </c>
      <c r="R40" s="22" t="s">
        <v>421</v>
      </c>
      <c r="S40" s="22" t="s">
        <v>422</v>
      </c>
      <c r="T40" s="22">
        <v>0.81899999999999995</v>
      </c>
      <c r="U40" s="24" t="s">
        <v>232</v>
      </c>
    </row>
    <row r="41" spans="1:21">
      <c r="A41" s="30" t="s">
        <v>282</v>
      </c>
      <c r="B41" s="25" t="s">
        <v>576</v>
      </c>
      <c r="C41" s="22" t="s">
        <v>577</v>
      </c>
      <c r="D41" s="25" t="s">
        <v>578</v>
      </c>
      <c r="E41" s="22" t="s">
        <v>503</v>
      </c>
      <c r="F41" s="22" t="s">
        <v>579</v>
      </c>
      <c r="G41" s="25" t="s">
        <v>580</v>
      </c>
      <c r="H41" s="22" t="s">
        <v>581</v>
      </c>
      <c r="I41" s="22">
        <v>2.5999999999999999E-2</v>
      </c>
      <c r="J41" s="24" t="s">
        <v>157</v>
      </c>
      <c r="L41" s="30" t="s">
        <v>282</v>
      </c>
      <c r="M41" s="22" t="s">
        <v>423</v>
      </c>
      <c r="N41" s="22" t="s">
        <v>424</v>
      </c>
      <c r="O41" s="22" t="s">
        <v>425</v>
      </c>
      <c r="P41" s="22" t="s">
        <v>426</v>
      </c>
      <c r="Q41" s="22" t="s">
        <v>287</v>
      </c>
      <c r="R41" s="22" t="s">
        <v>427</v>
      </c>
      <c r="S41" s="22" t="s">
        <v>428</v>
      </c>
      <c r="T41" s="22">
        <v>0.61299999999999999</v>
      </c>
      <c r="U41" s="24" t="s">
        <v>157</v>
      </c>
    </row>
    <row r="42" spans="1:21">
      <c r="A42" s="30" t="s">
        <v>289</v>
      </c>
      <c r="B42" s="25" t="s">
        <v>582</v>
      </c>
      <c r="C42" s="22" t="s">
        <v>583</v>
      </c>
      <c r="D42" s="22" t="s">
        <v>294</v>
      </c>
      <c r="E42" s="22" t="s">
        <v>584</v>
      </c>
      <c r="F42" s="25" t="s">
        <v>585</v>
      </c>
      <c r="G42" s="22" t="s">
        <v>586</v>
      </c>
      <c r="H42" s="22" t="s">
        <v>587</v>
      </c>
      <c r="I42" s="23">
        <v>1.06E-7</v>
      </c>
      <c r="J42" s="24" t="s">
        <v>232</v>
      </c>
      <c r="L42" s="30" t="s">
        <v>289</v>
      </c>
      <c r="M42" s="22" t="s">
        <v>429</v>
      </c>
      <c r="N42" s="22" t="s">
        <v>430</v>
      </c>
      <c r="O42" s="22" t="s">
        <v>431</v>
      </c>
      <c r="P42" s="22" t="s">
        <v>432</v>
      </c>
      <c r="Q42" s="22" t="s">
        <v>294</v>
      </c>
      <c r="R42" s="22" t="s">
        <v>433</v>
      </c>
      <c r="S42" s="22" t="s">
        <v>434</v>
      </c>
      <c r="T42" s="22">
        <v>0.34200000000000003</v>
      </c>
      <c r="U42" s="24" t="s">
        <v>232</v>
      </c>
    </row>
    <row r="43" spans="1:21" ht="15" thickBot="1">
      <c r="A43" s="33" t="s">
        <v>296</v>
      </c>
      <c r="B43" s="36" t="s">
        <v>588</v>
      </c>
      <c r="C43" s="26" t="s">
        <v>589</v>
      </c>
      <c r="D43" s="36" t="s">
        <v>590</v>
      </c>
      <c r="E43" s="26" t="s">
        <v>591</v>
      </c>
      <c r="F43" s="36" t="s">
        <v>592</v>
      </c>
      <c r="G43" s="26" t="s">
        <v>593</v>
      </c>
      <c r="H43" s="26" t="s">
        <v>594</v>
      </c>
      <c r="I43" s="26">
        <v>8.9999999999999993E-3</v>
      </c>
      <c r="J43" s="28" t="s">
        <v>232</v>
      </c>
      <c r="L43" s="33" t="s">
        <v>296</v>
      </c>
      <c r="M43" s="26" t="s">
        <v>435</v>
      </c>
      <c r="N43" s="26" t="s">
        <v>436</v>
      </c>
      <c r="O43" s="36" t="s">
        <v>437</v>
      </c>
      <c r="P43" s="26" t="s">
        <v>438</v>
      </c>
      <c r="Q43" s="36" t="s">
        <v>301</v>
      </c>
      <c r="R43" s="36" t="s">
        <v>439</v>
      </c>
      <c r="S43" s="26" t="s">
        <v>440</v>
      </c>
      <c r="T43" s="26">
        <v>4.3999999999999997E-2</v>
      </c>
      <c r="U43" s="28" t="s">
        <v>232</v>
      </c>
    </row>
    <row r="45" spans="1:21">
      <c r="A45" s="30" t="s">
        <v>595</v>
      </c>
      <c r="L45" s="30" t="s">
        <v>441</v>
      </c>
    </row>
    <row r="46" spans="1:21" ht="15" thickBot="1">
      <c r="A46" s="31" t="s">
        <v>139</v>
      </c>
      <c r="B46" s="29" t="s">
        <v>732</v>
      </c>
      <c r="C46" s="19" t="s">
        <v>724</v>
      </c>
      <c r="D46" s="19" t="s">
        <v>730</v>
      </c>
      <c r="E46" s="19" t="s">
        <v>731</v>
      </c>
      <c r="F46" s="19" t="s">
        <v>727</v>
      </c>
      <c r="G46" s="19" t="s">
        <v>733</v>
      </c>
      <c r="H46" s="19" t="s">
        <v>140</v>
      </c>
      <c r="I46" s="19" t="s">
        <v>141</v>
      </c>
      <c r="L46" s="31" t="s">
        <v>139</v>
      </c>
      <c r="M46" s="29" t="s">
        <v>742</v>
      </c>
      <c r="N46" s="19" t="s">
        <v>743</v>
      </c>
      <c r="O46" s="19" t="s">
        <v>744</v>
      </c>
      <c r="P46" s="19" t="s">
        <v>738</v>
      </c>
      <c r="Q46" s="19" t="s">
        <v>739</v>
      </c>
      <c r="R46" s="19" t="s">
        <v>745</v>
      </c>
      <c r="S46" s="19" t="s">
        <v>140</v>
      </c>
      <c r="T46" s="19" t="s">
        <v>141</v>
      </c>
    </row>
    <row r="47" spans="1:21" ht="15" thickBot="1">
      <c r="A47" s="39" t="s">
        <v>142</v>
      </c>
      <c r="B47" s="40" t="s">
        <v>596</v>
      </c>
      <c r="C47" s="41" t="s">
        <v>597</v>
      </c>
      <c r="D47" s="40" t="s">
        <v>598</v>
      </c>
      <c r="E47" s="40" t="s">
        <v>599</v>
      </c>
      <c r="F47" s="40" t="s">
        <v>312</v>
      </c>
      <c r="G47" s="41" t="s">
        <v>600</v>
      </c>
      <c r="H47" s="40" t="s">
        <v>149</v>
      </c>
      <c r="I47" s="42" t="s">
        <v>149</v>
      </c>
      <c r="L47" s="39" t="s">
        <v>142</v>
      </c>
      <c r="M47" s="40" t="s">
        <v>143</v>
      </c>
      <c r="N47" s="40" t="s">
        <v>144</v>
      </c>
      <c r="O47" s="40" t="s">
        <v>145</v>
      </c>
      <c r="P47" s="40" t="s">
        <v>146</v>
      </c>
      <c r="Q47" s="40" t="s">
        <v>147</v>
      </c>
      <c r="R47" s="40" t="s">
        <v>148</v>
      </c>
      <c r="S47" s="40" t="s">
        <v>149</v>
      </c>
      <c r="T47" s="42" t="s">
        <v>149</v>
      </c>
    </row>
    <row r="48" spans="1:21">
      <c r="A48" s="32" t="s">
        <v>150</v>
      </c>
      <c r="B48" s="20" t="s">
        <v>601</v>
      </c>
      <c r="C48" s="43" t="s">
        <v>602</v>
      </c>
      <c r="D48" s="20" t="s">
        <v>155</v>
      </c>
      <c r="E48" s="20" t="s">
        <v>603</v>
      </c>
      <c r="F48" s="20" t="s">
        <v>604</v>
      </c>
      <c r="G48" s="20" t="s">
        <v>605</v>
      </c>
      <c r="H48" s="34">
        <v>1E-4</v>
      </c>
      <c r="I48" s="21" t="s">
        <v>157</v>
      </c>
      <c r="L48" s="32" t="s">
        <v>150</v>
      </c>
      <c r="M48" s="20" t="s">
        <v>151</v>
      </c>
      <c r="N48" s="20" t="s">
        <v>152</v>
      </c>
      <c r="O48" s="35" t="s">
        <v>153</v>
      </c>
      <c r="P48" s="43" t="s">
        <v>154</v>
      </c>
      <c r="Q48" s="20" t="s">
        <v>155</v>
      </c>
      <c r="R48" s="20" t="s">
        <v>156</v>
      </c>
      <c r="S48" s="34">
        <v>1E-4</v>
      </c>
      <c r="T48" s="21" t="s">
        <v>157</v>
      </c>
    </row>
    <row r="49" spans="1:20">
      <c r="A49" s="30" t="s">
        <v>158</v>
      </c>
      <c r="B49" s="22" t="s">
        <v>606</v>
      </c>
      <c r="C49" s="22" t="s">
        <v>607</v>
      </c>
      <c r="D49" s="22" t="s">
        <v>155</v>
      </c>
      <c r="E49" s="22" t="s">
        <v>608</v>
      </c>
      <c r="F49" s="22" t="s">
        <v>348</v>
      </c>
      <c r="G49" s="37" t="s">
        <v>609</v>
      </c>
      <c r="H49" s="23">
        <v>1E-4</v>
      </c>
      <c r="I49" s="24" t="s">
        <v>157</v>
      </c>
      <c r="L49" s="30" t="s">
        <v>158</v>
      </c>
      <c r="M49" s="37" t="s">
        <v>159</v>
      </c>
      <c r="N49" s="22" t="s">
        <v>160</v>
      </c>
      <c r="O49" s="22" t="s">
        <v>155</v>
      </c>
      <c r="P49" s="22" t="s">
        <v>161</v>
      </c>
      <c r="Q49" s="22" t="s">
        <v>155</v>
      </c>
      <c r="R49" s="22" t="s">
        <v>162</v>
      </c>
      <c r="S49" s="23">
        <v>1E-4</v>
      </c>
      <c r="T49" s="24" t="s">
        <v>157</v>
      </c>
    </row>
    <row r="50" spans="1:20">
      <c r="A50" s="30" t="s">
        <v>163</v>
      </c>
      <c r="B50" s="22" t="s">
        <v>354</v>
      </c>
      <c r="C50" s="22" t="s">
        <v>610</v>
      </c>
      <c r="D50" s="22" t="s">
        <v>611</v>
      </c>
      <c r="E50" s="22" t="s">
        <v>612</v>
      </c>
      <c r="F50" s="22" t="s">
        <v>613</v>
      </c>
      <c r="G50" s="22" t="s">
        <v>614</v>
      </c>
      <c r="H50" s="23">
        <v>1E-4</v>
      </c>
      <c r="I50" s="24" t="s">
        <v>157</v>
      </c>
      <c r="L50" s="30" t="s">
        <v>163</v>
      </c>
      <c r="M50" s="22" t="s">
        <v>164</v>
      </c>
      <c r="N50" s="22" t="s">
        <v>165</v>
      </c>
      <c r="O50" s="22" t="s">
        <v>166</v>
      </c>
      <c r="P50" s="22" t="s">
        <v>167</v>
      </c>
      <c r="Q50" s="22" t="s">
        <v>155</v>
      </c>
      <c r="R50" s="22" t="s">
        <v>168</v>
      </c>
      <c r="S50" s="23">
        <v>1E-4</v>
      </c>
      <c r="T50" s="24" t="s">
        <v>157</v>
      </c>
    </row>
    <row r="51" spans="1:20">
      <c r="A51" s="30" t="s">
        <v>169</v>
      </c>
      <c r="B51" s="22" t="s">
        <v>615</v>
      </c>
      <c r="C51" s="22" t="s">
        <v>616</v>
      </c>
      <c r="D51" s="22" t="s">
        <v>155</v>
      </c>
      <c r="E51" s="22" t="s">
        <v>485</v>
      </c>
      <c r="F51" s="37" t="s">
        <v>617</v>
      </c>
      <c r="G51" s="22" t="s">
        <v>618</v>
      </c>
      <c r="H51" s="23">
        <v>1E-4</v>
      </c>
      <c r="I51" s="24" t="s">
        <v>157</v>
      </c>
      <c r="L51" s="30" t="s">
        <v>169</v>
      </c>
      <c r="M51" s="22" t="s">
        <v>164</v>
      </c>
      <c r="N51" s="37" t="s">
        <v>170</v>
      </c>
      <c r="O51" s="22" t="s">
        <v>171</v>
      </c>
      <c r="P51" s="22" t="s">
        <v>172</v>
      </c>
      <c r="Q51" s="22" t="s">
        <v>155</v>
      </c>
      <c r="R51" s="22" t="s">
        <v>173</v>
      </c>
      <c r="S51" s="23">
        <v>1E-4</v>
      </c>
      <c r="T51" s="24" t="s">
        <v>157</v>
      </c>
    </row>
    <row r="52" spans="1:20">
      <c r="A52" s="30" t="s">
        <v>174</v>
      </c>
      <c r="B52" s="37" t="s">
        <v>619</v>
      </c>
      <c r="C52" s="22" t="s">
        <v>620</v>
      </c>
      <c r="D52" s="22" t="s">
        <v>179</v>
      </c>
      <c r="E52" s="22" t="s">
        <v>612</v>
      </c>
      <c r="F52" s="37" t="s">
        <v>621</v>
      </c>
      <c r="G52" s="22" t="s">
        <v>622</v>
      </c>
      <c r="H52" s="23">
        <v>1E-4</v>
      </c>
      <c r="I52" s="24" t="s">
        <v>157</v>
      </c>
      <c r="L52" s="30" t="s">
        <v>174</v>
      </c>
      <c r="M52" s="22" t="s">
        <v>175</v>
      </c>
      <c r="N52" s="37" t="s">
        <v>176</v>
      </c>
      <c r="O52" s="37" t="s">
        <v>177</v>
      </c>
      <c r="P52" s="22" t="s">
        <v>178</v>
      </c>
      <c r="Q52" s="22" t="s">
        <v>179</v>
      </c>
      <c r="R52" s="22" t="s">
        <v>180</v>
      </c>
      <c r="S52" s="23">
        <v>1E-4</v>
      </c>
      <c r="T52" s="24" t="s">
        <v>157</v>
      </c>
    </row>
    <row r="53" spans="1:20">
      <c r="A53" s="30" t="s">
        <v>181</v>
      </c>
      <c r="B53" s="37" t="s">
        <v>623</v>
      </c>
      <c r="C53" s="22" t="s">
        <v>624</v>
      </c>
      <c r="D53" s="22" t="s">
        <v>155</v>
      </c>
      <c r="E53" s="22" t="s">
        <v>625</v>
      </c>
      <c r="F53" s="22" t="s">
        <v>322</v>
      </c>
      <c r="G53" s="37" t="s">
        <v>626</v>
      </c>
      <c r="H53" s="23">
        <v>1E-4</v>
      </c>
      <c r="I53" s="24" t="s">
        <v>157</v>
      </c>
      <c r="L53" s="30" t="s">
        <v>181</v>
      </c>
      <c r="M53" s="37" t="s">
        <v>182</v>
      </c>
      <c r="N53" s="22" t="s">
        <v>183</v>
      </c>
      <c r="O53" s="37" t="s">
        <v>184</v>
      </c>
      <c r="P53" s="22" t="s">
        <v>155</v>
      </c>
      <c r="Q53" s="22" t="s">
        <v>155</v>
      </c>
      <c r="R53" s="22" t="s">
        <v>185</v>
      </c>
      <c r="S53" s="23">
        <v>1E-4</v>
      </c>
      <c r="T53" s="24" t="s">
        <v>157</v>
      </c>
    </row>
    <row r="54" spans="1:20">
      <c r="A54" s="30" t="s">
        <v>186</v>
      </c>
      <c r="B54" s="22" t="s">
        <v>627</v>
      </c>
      <c r="C54" s="22" t="s">
        <v>610</v>
      </c>
      <c r="D54" s="22" t="s">
        <v>611</v>
      </c>
      <c r="E54" s="22" t="s">
        <v>628</v>
      </c>
      <c r="F54" s="22" t="s">
        <v>629</v>
      </c>
      <c r="G54" s="22" t="s">
        <v>630</v>
      </c>
      <c r="H54" s="23">
        <v>1E-4</v>
      </c>
      <c r="I54" s="24" t="s">
        <v>157</v>
      </c>
      <c r="L54" s="30" t="s">
        <v>186</v>
      </c>
      <c r="M54" s="22" t="s">
        <v>187</v>
      </c>
      <c r="N54" s="22" t="s">
        <v>188</v>
      </c>
      <c r="O54" s="22" t="s">
        <v>189</v>
      </c>
      <c r="P54" s="22" t="s">
        <v>190</v>
      </c>
      <c r="Q54" s="22" t="s">
        <v>155</v>
      </c>
      <c r="R54" s="22" t="s">
        <v>191</v>
      </c>
      <c r="S54" s="23">
        <v>1E-4</v>
      </c>
      <c r="T54" s="24" t="s">
        <v>157</v>
      </c>
    </row>
    <row r="55" spans="1:20">
      <c r="A55" s="30" t="s">
        <v>192</v>
      </c>
      <c r="B55" s="22" t="s">
        <v>631</v>
      </c>
      <c r="C55" s="22" t="s">
        <v>632</v>
      </c>
      <c r="D55" s="22" t="s">
        <v>633</v>
      </c>
      <c r="E55" s="22" t="s">
        <v>634</v>
      </c>
      <c r="F55" s="22" t="s">
        <v>629</v>
      </c>
      <c r="G55" s="22" t="s">
        <v>635</v>
      </c>
      <c r="H55" s="23">
        <v>5.0000000000000001E-4</v>
      </c>
      <c r="I55" s="24" t="s">
        <v>157</v>
      </c>
      <c r="L55" s="30" t="s">
        <v>192</v>
      </c>
      <c r="M55" s="22" t="s">
        <v>151</v>
      </c>
      <c r="N55" s="22" t="s">
        <v>193</v>
      </c>
      <c r="O55" s="22" t="s">
        <v>194</v>
      </c>
      <c r="P55" s="22" t="s">
        <v>195</v>
      </c>
      <c r="Q55" s="22" t="s">
        <v>155</v>
      </c>
      <c r="R55" s="22" t="s">
        <v>196</v>
      </c>
      <c r="S55" s="23">
        <v>1E-4</v>
      </c>
      <c r="T55" s="24" t="s">
        <v>157</v>
      </c>
    </row>
    <row r="56" spans="1:20">
      <c r="A56" s="30" t="s">
        <v>197</v>
      </c>
      <c r="B56" s="22" t="s">
        <v>636</v>
      </c>
      <c r="C56" s="22" t="s">
        <v>637</v>
      </c>
      <c r="D56" s="22" t="s">
        <v>179</v>
      </c>
      <c r="E56" s="37" t="s">
        <v>638</v>
      </c>
      <c r="F56" s="22" t="s">
        <v>639</v>
      </c>
      <c r="G56" s="22" t="s">
        <v>640</v>
      </c>
      <c r="H56" s="23">
        <v>1E-4</v>
      </c>
      <c r="I56" s="24" t="s">
        <v>157</v>
      </c>
      <c r="L56" s="30" t="s">
        <v>197</v>
      </c>
      <c r="M56" s="22" t="s">
        <v>198</v>
      </c>
      <c r="N56" s="22" t="s">
        <v>199</v>
      </c>
      <c r="O56" s="22" t="s">
        <v>200</v>
      </c>
      <c r="P56" s="22" t="s">
        <v>201</v>
      </c>
      <c r="Q56" s="22" t="s">
        <v>179</v>
      </c>
      <c r="R56" s="37" t="s">
        <v>202</v>
      </c>
      <c r="S56" s="23">
        <v>1E-4</v>
      </c>
      <c r="T56" s="24" t="s">
        <v>157</v>
      </c>
    </row>
    <row r="57" spans="1:20">
      <c r="A57" s="30" t="s">
        <v>203</v>
      </c>
      <c r="B57" s="25" t="s">
        <v>641</v>
      </c>
      <c r="C57" s="22" t="s">
        <v>642</v>
      </c>
      <c r="D57" s="22" t="s">
        <v>643</v>
      </c>
      <c r="E57" s="37" t="s">
        <v>644</v>
      </c>
      <c r="F57" s="22" t="s">
        <v>645</v>
      </c>
      <c r="G57" s="22" t="s">
        <v>646</v>
      </c>
      <c r="H57" s="23">
        <v>1E-4</v>
      </c>
      <c r="I57" s="24" t="s">
        <v>157</v>
      </c>
      <c r="L57" s="30" t="s">
        <v>203</v>
      </c>
      <c r="M57" s="22" t="s">
        <v>204</v>
      </c>
      <c r="N57" s="22" t="s">
        <v>205</v>
      </c>
      <c r="O57" s="22" t="s">
        <v>206</v>
      </c>
      <c r="P57" s="22" t="s">
        <v>207</v>
      </c>
      <c r="Q57" s="22" t="s">
        <v>208</v>
      </c>
      <c r="R57" s="37" t="s">
        <v>209</v>
      </c>
      <c r="S57" s="23">
        <v>1E-4</v>
      </c>
      <c r="T57" s="24" t="s">
        <v>157</v>
      </c>
    </row>
    <row r="58" spans="1:20">
      <c r="A58" s="30" t="s">
        <v>210</v>
      </c>
      <c r="B58" s="25" t="s">
        <v>647</v>
      </c>
      <c r="C58" s="22" t="s">
        <v>648</v>
      </c>
      <c r="D58" s="22" t="s">
        <v>155</v>
      </c>
      <c r="E58" s="37" t="s">
        <v>649</v>
      </c>
      <c r="F58" s="22" t="s">
        <v>645</v>
      </c>
      <c r="G58" s="25" t="s">
        <v>650</v>
      </c>
      <c r="H58" s="23">
        <v>1E-4</v>
      </c>
      <c r="I58" s="24" t="s">
        <v>157</v>
      </c>
      <c r="L58" s="30" t="s">
        <v>210</v>
      </c>
      <c r="M58" s="22" t="s">
        <v>211</v>
      </c>
      <c r="N58" s="22" t="s">
        <v>212</v>
      </c>
      <c r="O58" s="22" t="s">
        <v>213</v>
      </c>
      <c r="P58" s="22" t="s">
        <v>214</v>
      </c>
      <c r="Q58" s="22" t="s">
        <v>155</v>
      </c>
      <c r="R58" s="37" t="s">
        <v>215</v>
      </c>
      <c r="S58" s="23">
        <v>1E-4</v>
      </c>
      <c r="T58" s="24" t="s">
        <v>157</v>
      </c>
    </row>
    <row r="59" spans="1:20" ht="15" thickBot="1">
      <c r="A59" s="33" t="s">
        <v>216</v>
      </c>
      <c r="B59" s="26" t="s">
        <v>155</v>
      </c>
      <c r="C59" s="26" t="s">
        <v>155</v>
      </c>
      <c r="D59" s="38" t="s">
        <v>651</v>
      </c>
      <c r="E59" s="46" t="s">
        <v>155</v>
      </c>
      <c r="F59" s="26" t="s">
        <v>155</v>
      </c>
      <c r="G59" s="26" t="s">
        <v>155</v>
      </c>
      <c r="H59" s="27">
        <v>1E-4</v>
      </c>
      <c r="I59" s="28" t="s">
        <v>157</v>
      </c>
      <c r="L59" s="33" t="s">
        <v>216</v>
      </c>
      <c r="M59" s="26" t="s">
        <v>155</v>
      </c>
      <c r="N59" s="26" t="s">
        <v>155</v>
      </c>
      <c r="O59" s="26" t="s">
        <v>155</v>
      </c>
      <c r="P59" s="26" t="s">
        <v>155</v>
      </c>
      <c r="Q59" s="38" t="s">
        <v>217</v>
      </c>
      <c r="R59" s="26" t="s">
        <v>155</v>
      </c>
      <c r="S59" s="27">
        <v>1E-4</v>
      </c>
      <c r="T59" s="28" t="s">
        <v>157</v>
      </c>
    </row>
    <row r="60" spans="1:20">
      <c r="A60" s="32" t="s">
        <v>218</v>
      </c>
      <c r="B60" s="35" t="s">
        <v>652</v>
      </c>
      <c r="C60" s="35" t="s">
        <v>653</v>
      </c>
      <c r="D60" s="35" t="s">
        <v>654</v>
      </c>
      <c r="E60" s="35" t="s">
        <v>655</v>
      </c>
      <c r="F60" s="35" t="s">
        <v>656</v>
      </c>
      <c r="G60" s="35" t="s">
        <v>657</v>
      </c>
      <c r="H60" s="34">
        <v>1E-4</v>
      </c>
      <c r="I60" s="21" t="s">
        <v>157</v>
      </c>
      <c r="L60" s="32" t="s">
        <v>218</v>
      </c>
      <c r="M60" s="20" t="s">
        <v>219</v>
      </c>
      <c r="N60" s="35" t="s">
        <v>220</v>
      </c>
      <c r="O60" s="35" t="s">
        <v>221</v>
      </c>
      <c r="P60" s="35" t="s">
        <v>222</v>
      </c>
      <c r="Q60" s="35" t="s">
        <v>223</v>
      </c>
      <c r="R60" s="20" t="s">
        <v>224</v>
      </c>
      <c r="S60" s="34">
        <v>1E-4</v>
      </c>
      <c r="T60" s="21" t="s">
        <v>157</v>
      </c>
    </row>
    <row r="61" spans="1:20">
      <c r="A61" s="30" t="s">
        <v>225</v>
      </c>
      <c r="B61" s="22" t="s">
        <v>658</v>
      </c>
      <c r="C61" s="22" t="s">
        <v>659</v>
      </c>
      <c r="D61" s="22" t="s">
        <v>660</v>
      </c>
      <c r="E61" s="22" t="s">
        <v>661</v>
      </c>
      <c r="F61" s="22" t="s">
        <v>662</v>
      </c>
      <c r="G61" s="22" t="s">
        <v>663</v>
      </c>
      <c r="H61" s="22">
        <v>1.0999999999999999E-2</v>
      </c>
      <c r="I61" s="24" t="s">
        <v>232</v>
      </c>
      <c r="L61" s="30" t="s">
        <v>225</v>
      </c>
      <c r="M61" s="22" t="s">
        <v>226</v>
      </c>
      <c r="N61" s="22" t="s">
        <v>227</v>
      </c>
      <c r="O61" s="22" t="s">
        <v>228</v>
      </c>
      <c r="P61" s="22" t="s">
        <v>229</v>
      </c>
      <c r="Q61" s="22" t="s">
        <v>230</v>
      </c>
      <c r="R61" s="22" t="s">
        <v>231</v>
      </c>
      <c r="S61" s="22">
        <v>2.1999999999999999E-2</v>
      </c>
      <c r="T61" s="24" t="s">
        <v>232</v>
      </c>
    </row>
    <row r="62" spans="1:20">
      <c r="A62" s="30" t="s">
        <v>233</v>
      </c>
      <c r="B62" s="22" t="s">
        <v>664</v>
      </c>
      <c r="C62" s="22" t="s">
        <v>665</v>
      </c>
      <c r="D62" s="22" t="s">
        <v>666</v>
      </c>
      <c r="E62" s="22" t="s">
        <v>667</v>
      </c>
      <c r="F62" s="22" t="s">
        <v>668</v>
      </c>
      <c r="G62" s="22" t="s">
        <v>669</v>
      </c>
      <c r="H62" s="23">
        <v>3.9800000000000002E-13</v>
      </c>
      <c r="I62" s="24" t="s">
        <v>232</v>
      </c>
      <c r="L62" s="30" t="s">
        <v>233</v>
      </c>
      <c r="M62" s="22" t="s">
        <v>234</v>
      </c>
      <c r="N62" s="22" t="s">
        <v>235</v>
      </c>
      <c r="O62" s="22" t="s">
        <v>236</v>
      </c>
      <c r="P62" s="25" t="s">
        <v>237</v>
      </c>
      <c r="Q62" s="22" t="s">
        <v>238</v>
      </c>
      <c r="R62" s="25" t="s">
        <v>239</v>
      </c>
      <c r="S62" s="22">
        <v>0.03</v>
      </c>
      <c r="T62" s="24" t="s">
        <v>232</v>
      </c>
    </row>
    <row r="63" spans="1:20" ht="15" thickBot="1">
      <c r="A63" s="33" t="s">
        <v>240</v>
      </c>
      <c r="B63" s="36" t="s">
        <v>670</v>
      </c>
      <c r="C63" s="36" t="s">
        <v>671</v>
      </c>
      <c r="D63" s="26" t="s">
        <v>672</v>
      </c>
      <c r="E63" s="36" t="s">
        <v>673</v>
      </c>
      <c r="F63" s="26" t="s">
        <v>674</v>
      </c>
      <c r="G63" s="36" t="s">
        <v>675</v>
      </c>
      <c r="H63" s="27">
        <v>6.17E-74</v>
      </c>
      <c r="I63" s="28" t="s">
        <v>232</v>
      </c>
      <c r="L63" s="30" t="s">
        <v>240</v>
      </c>
      <c r="M63" s="22" t="s">
        <v>241</v>
      </c>
      <c r="N63" s="22" t="s">
        <v>242</v>
      </c>
      <c r="O63" s="22" t="s">
        <v>243</v>
      </c>
      <c r="P63" s="22" t="s">
        <v>244</v>
      </c>
      <c r="Q63" s="22" t="s">
        <v>245</v>
      </c>
      <c r="R63" s="22" t="s">
        <v>246</v>
      </c>
      <c r="S63" s="23">
        <v>8.9299999999999996E-9</v>
      </c>
      <c r="T63" s="24" t="s">
        <v>232</v>
      </c>
    </row>
    <row r="64" spans="1:20">
      <c r="A64" s="32" t="s">
        <v>247</v>
      </c>
      <c r="B64" s="20" t="s">
        <v>676</v>
      </c>
      <c r="C64" s="20" t="s">
        <v>677</v>
      </c>
      <c r="D64" s="20" t="s">
        <v>678</v>
      </c>
      <c r="E64" s="20" t="s">
        <v>679</v>
      </c>
      <c r="F64" s="20" t="s">
        <v>680</v>
      </c>
      <c r="G64" s="20" t="s">
        <v>681</v>
      </c>
      <c r="H64" s="20">
        <v>0.56399999999999995</v>
      </c>
      <c r="I64" s="21" t="s">
        <v>232</v>
      </c>
      <c r="L64" s="32" t="s">
        <v>247</v>
      </c>
      <c r="M64" s="20" t="s">
        <v>248</v>
      </c>
      <c r="N64" s="20" t="s">
        <v>249</v>
      </c>
      <c r="O64" s="20" t="s">
        <v>250</v>
      </c>
      <c r="P64" s="20" t="s">
        <v>251</v>
      </c>
      <c r="Q64" s="20" t="s">
        <v>252</v>
      </c>
      <c r="R64" s="20" t="s">
        <v>253</v>
      </c>
      <c r="S64" s="20">
        <v>0.36399999999999999</v>
      </c>
      <c r="T64" s="21" t="s">
        <v>232</v>
      </c>
    </row>
    <row r="65" spans="1:20">
      <c r="A65" s="30" t="s">
        <v>254</v>
      </c>
      <c r="B65" s="25" t="s">
        <v>682</v>
      </c>
      <c r="C65" s="22" t="s">
        <v>683</v>
      </c>
      <c r="D65" s="22" t="s">
        <v>684</v>
      </c>
      <c r="E65" s="25" t="s">
        <v>685</v>
      </c>
      <c r="F65" s="22" t="s">
        <v>686</v>
      </c>
      <c r="G65" s="25" t="s">
        <v>687</v>
      </c>
      <c r="H65" s="22">
        <v>0.27</v>
      </c>
      <c r="I65" s="24" t="s">
        <v>232</v>
      </c>
      <c r="L65" s="30" t="s">
        <v>254</v>
      </c>
      <c r="M65" s="22" t="s">
        <v>255</v>
      </c>
      <c r="N65" s="22" t="s">
        <v>256</v>
      </c>
      <c r="O65" s="22" t="s">
        <v>257</v>
      </c>
      <c r="P65" s="22" t="s">
        <v>258</v>
      </c>
      <c r="Q65" s="22" t="s">
        <v>259</v>
      </c>
      <c r="R65" s="22" t="s">
        <v>260</v>
      </c>
      <c r="S65" s="22">
        <v>0.38200000000000001</v>
      </c>
      <c r="T65" s="24" t="s">
        <v>232</v>
      </c>
    </row>
    <row r="66" spans="1:20">
      <c r="A66" s="30" t="s">
        <v>261</v>
      </c>
      <c r="B66" s="22" t="s">
        <v>688</v>
      </c>
      <c r="C66" s="22" t="s">
        <v>689</v>
      </c>
      <c r="D66" s="25" t="s">
        <v>690</v>
      </c>
      <c r="E66" s="22" t="s">
        <v>691</v>
      </c>
      <c r="F66" s="25" t="s">
        <v>692</v>
      </c>
      <c r="G66" s="22" t="s">
        <v>693</v>
      </c>
      <c r="H66" s="44">
        <v>5.0999999999999997E-2</v>
      </c>
      <c r="I66" s="24" t="s">
        <v>157</v>
      </c>
      <c r="L66" s="30" t="s">
        <v>261</v>
      </c>
      <c r="M66" s="22" t="s">
        <v>262</v>
      </c>
      <c r="N66" s="25" t="s">
        <v>263</v>
      </c>
      <c r="O66" s="22" t="s">
        <v>264</v>
      </c>
      <c r="P66" s="22" t="s">
        <v>265</v>
      </c>
      <c r="Q66" s="25" t="s">
        <v>266</v>
      </c>
      <c r="R66" s="22" t="s">
        <v>267</v>
      </c>
      <c r="S66" s="22">
        <v>4.3999999999999997E-2</v>
      </c>
      <c r="T66" s="24" t="s">
        <v>157</v>
      </c>
    </row>
    <row r="67" spans="1:20">
      <c r="A67" s="30" t="s">
        <v>268</v>
      </c>
      <c r="B67" s="22" t="s">
        <v>694</v>
      </c>
      <c r="C67" s="22" t="s">
        <v>695</v>
      </c>
      <c r="D67" s="22" t="s">
        <v>696</v>
      </c>
      <c r="E67" s="22" t="s">
        <v>697</v>
      </c>
      <c r="F67" s="22" t="s">
        <v>698</v>
      </c>
      <c r="G67" s="22" t="s">
        <v>699</v>
      </c>
      <c r="H67" s="22">
        <v>3.0000000000000001E-3</v>
      </c>
      <c r="I67" s="24" t="s">
        <v>232</v>
      </c>
      <c r="L67" s="30" t="s">
        <v>268</v>
      </c>
      <c r="M67" s="22" t="s">
        <v>269</v>
      </c>
      <c r="N67" s="22" t="s">
        <v>270</v>
      </c>
      <c r="O67" s="22" t="s">
        <v>271</v>
      </c>
      <c r="P67" s="22" t="s">
        <v>272</v>
      </c>
      <c r="Q67" s="22" t="s">
        <v>273</v>
      </c>
      <c r="R67" s="22" t="s">
        <v>274</v>
      </c>
      <c r="S67" s="22">
        <v>0.79700000000000004</v>
      </c>
      <c r="T67" s="24" t="s">
        <v>232</v>
      </c>
    </row>
    <row r="68" spans="1:20">
      <c r="A68" s="30" t="s">
        <v>275</v>
      </c>
      <c r="B68" s="22" t="s">
        <v>700</v>
      </c>
      <c r="C68" s="22" t="s">
        <v>701</v>
      </c>
      <c r="D68" s="22" t="s">
        <v>702</v>
      </c>
      <c r="E68" s="22" t="s">
        <v>703</v>
      </c>
      <c r="F68" s="22" t="s">
        <v>704</v>
      </c>
      <c r="G68" s="22" t="s">
        <v>705</v>
      </c>
      <c r="H68" s="23">
        <v>2.41E-5</v>
      </c>
      <c r="I68" s="24" t="s">
        <v>232</v>
      </c>
      <c r="L68" s="30" t="s">
        <v>275</v>
      </c>
      <c r="M68" s="22" t="s">
        <v>276</v>
      </c>
      <c r="N68" s="22" t="s">
        <v>277</v>
      </c>
      <c r="O68" s="22" t="s">
        <v>278</v>
      </c>
      <c r="P68" s="22" t="s">
        <v>279</v>
      </c>
      <c r="Q68" s="22" t="s">
        <v>280</v>
      </c>
      <c r="R68" s="22" t="s">
        <v>281</v>
      </c>
      <c r="S68" s="22">
        <v>0.85</v>
      </c>
      <c r="T68" s="24" t="s">
        <v>232</v>
      </c>
    </row>
    <row r="69" spans="1:20">
      <c r="A69" s="30" t="s">
        <v>282</v>
      </c>
      <c r="B69" s="25" t="s">
        <v>706</v>
      </c>
      <c r="C69" s="22" t="s">
        <v>707</v>
      </c>
      <c r="D69" s="25" t="s">
        <v>708</v>
      </c>
      <c r="E69" s="22" t="s">
        <v>709</v>
      </c>
      <c r="F69" s="22" t="s">
        <v>428</v>
      </c>
      <c r="G69" s="22" t="s">
        <v>710</v>
      </c>
      <c r="H69" s="22">
        <v>0.49199999999999999</v>
      </c>
      <c r="I69" s="24" t="s">
        <v>157</v>
      </c>
      <c r="L69" s="30" t="s">
        <v>282</v>
      </c>
      <c r="M69" s="22" t="s">
        <v>283</v>
      </c>
      <c r="N69" s="22" t="s">
        <v>284</v>
      </c>
      <c r="O69" s="22" t="s">
        <v>285</v>
      </c>
      <c r="P69" s="22" t="s">
        <v>286</v>
      </c>
      <c r="Q69" s="22" t="s">
        <v>287</v>
      </c>
      <c r="R69" s="22" t="s">
        <v>288</v>
      </c>
      <c r="S69" s="22">
        <v>0.77300000000000002</v>
      </c>
      <c r="T69" s="24" t="s">
        <v>157</v>
      </c>
    </row>
    <row r="70" spans="1:20">
      <c r="A70" s="30" t="s">
        <v>289</v>
      </c>
      <c r="B70" s="25" t="s">
        <v>711</v>
      </c>
      <c r="C70" s="22" t="s">
        <v>712</v>
      </c>
      <c r="D70" s="22" t="s">
        <v>713</v>
      </c>
      <c r="E70" s="22" t="s">
        <v>714</v>
      </c>
      <c r="F70" s="25" t="s">
        <v>715</v>
      </c>
      <c r="G70" s="22" t="s">
        <v>716</v>
      </c>
      <c r="H70" s="23">
        <v>6.2399999999999997E-13</v>
      </c>
      <c r="I70" s="24" t="s">
        <v>232</v>
      </c>
      <c r="L70" s="30" t="s">
        <v>289</v>
      </c>
      <c r="M70" s="22" t="s">
        <v>290</v>
      </c>
      <c r="N70" s="22" t="s">
        <v>291</v>
      </c>
      <c r="O70" s="22" t="s">
        <v>292</v>
      </c>
      <c r="P70" s="22" t="s">
        <v>293</v>
      </c>
      <c r="Q70" s="22" t="s">
        <v>294</v>
      </c>
      <c r="R70" s="22" t="s">
        <v>295</v>
      </c>
      <c r="S70" s="22">
        <v>0.121</v>
      </c>
      <c r="T70" s="24" t="s">
        <v>232</v>
      </c>
    </row>
    <row r="71" spans="1:20" ht="15" thickBot="1">
      <c r="A71" s="33" t="s">
        <v>296</v>
      </c>
      <c r="B71" s="36" t="s">
        <v>717</v>
      </c>
      <c r="C71" s="26" t="s">
        <v>718</v>
      </c>
      <c r="D71" s="36" t="s">
        <v>719</v>
      </c>
      <c r="E71" s="36" t="s">
        <v>720</v>
      </c>
      <c r="F71" s="36" t="s">
        <v>721</v>
      </c>
      <c r="G71" s="26" t="s">
        <v>722</v>
      </c>
      <c r="H71" s="45">
        <v>9.1999999999999998E-2</v>
      </c>
      <c r="I71" s="28" t="s">
        <v>232</v>
      </c>
      <c r="L71" s="33" t="s">
        <v>296</v>
      </c>
      <c r="M71" s="26" t="s">
        <v>297</v>
      </c>
      <c r="N71" s="26" t="s">
        <v>298</v>
      </c>
      <c r="O71" s="26" t="s">
        <v>299</v>
      </c>
      <c r="P71" s="26" t="s">
        <v>300</v>
      </c>
      <c r="Q71" s="26" t="s">
        <v>301</v>
      </c>
      <c r="R71" s="26" t="s">
        <v>302</v>
      </c>
      <c r="S71" s="26">
        <v>5.2999999999999999E-2</v>
      </c>
      <c r="T71" s="28" t="s">
        <v>232</v>
      </c>
    </row>
  </sheetData>
  <conditionalFormatting sqref="A1:V1048576 AF1:XFD1048576 W32:AE1048576">
    <cfRule type="cellIs" dxfId="1" priority="1" operator="lessThan">
      <formula>0.05</formula>
    </cfRule>
  </conditionalFormatting>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dimension ref="A1:L206"/>
  <sheetViews>
    <sheetView tabSelected="1" topLeftCell="F3" zoomScale="85" zoomScaleNormal="85" workbookViewId="0">
      <selection activeCell="H8" sqref="H8"/>
    </sheetView>
  </sheetViews>
  <sheetFormatPr defaultRowHeight="14.5"/>
  <cols>
    <col min="1" max="3" width="17.54296875" style="73" customWidth="1"/>
    <col min="4" max="4" width="9.08984375" style="73" customWidth="1"/>
    <col min="5" max="5" width="8.7265625" style="73"/>
    <col min="6" max="7" width="11.7265625" style="82" customWidth="1"/>
    <col min="8" max="8" width="11.7265625" style="73" customWidth="1"/>
    <col min="9" max="9" width="8.7265625" style="73"/>
    <col min="10" max="10" width="10" style="73" bestFit="1" customWidth="1"/>
    <col min="11" max="11" width="8.7265625" style="73"/>
    <col min="12" max="12" width="9.81640625" style="73" bestFit="1" customWidth="1"/>
    <col min="13" max="16384" width="8.7265625" style="73"/>
  </cols>
  <sheetData>
    <row r="1" spans="1:3" ht="43.5">
      <c r="A1" s="74" t="s">
        <v>139</v>
      </c>
      <c r="B1" s="75" t="s">
        <v>932</v>
      </c>
      <c r="C1" s="76" t="s">
        <v>933</v>
      </c>
    </row>
    <row r="2" spans="1:3">
      <c r="A2" s="18" t="s">
        <v>934</v>
      </c>
      <c r="B2" s="77" t="s">
        <v>935</v>
      </c>
      <c r="C2" s="22" t="s">
        <v>936</v>
      </c>
    </row>
    <row r="3" spans="1:3">
      <c r="A3" s="18" t="s">
        <v>240</v>
      </c>
      <c r="B3" s="77" t="s">
        <v>937</v>
      </c>
      <c r="C3" s="22" t="s">
        <v>938</v>
      </c>
    </row>
    <row r="4" spans="1:3">
      <c r="A4" s="18" t="s">
        <v>930</v>
      </c>
      <c r="B4" s="77" t="s">
        <v>939</v>
      </c>
      <c r="C4" s="22" t="s">
        <v>940</v>
      </c>
    </row>
    <row r="5" spans="1:3">
      <c r="A5" s="18" t="s">
        <v>941</v>
      </c>
      <c r="B5" s="78" t="s">
        <v>942</v>
      </c>
      <c r="C5" s="44" t="s">
        <v>943</v>
      </c>
    </row>
    <row r="6" spans="1:3">
      <c r="A6" s="18" t="s">
        <v>929</v>
      </c>
      <c r="B6" s="78" t="s">
        <v>944</v>
      </c>
      <c r="C6" s="44" t="s">
        <v>945</v>
      </c>
    </row>
    <row r="7" spans="1:3">
      <c r="A7" s="18" t="s">
        <v>254</v>
      </c>
      <c r="B7" s="77" t="s">
        <v>946</v>
      </c>
      <c r="C7" s="22" t="s">
        <v>947</v>
      </c>
    </row>
    <row r="8" spans="1:3">
      <c r="A8" s="18" t="s">
        <v>948</v>
      </c>
      <c r="B8" s="78" t="s">
        <v>949</v>
      </c>
      <c r="C8" s="44" t="s">
        <v>950</v>
      </c>
    </row>
    <row r="9" spans="1:3">
      <c r="A9" s="18" t="s">
        <v>951</v>
      </c>
      <c r="B9" s="78" t="s">
        <v>952</v>
      </c>
      <c r="C9" s="44" t="s">
        <v>953</v>
      </c>
    </row>
    <row r="10" spans="1:3">
      <c r="A10" s="18" t="s">
        <v>954</v>
      </c>
      <c r="B10" s="78" t="s">
        <v>955</v>
      </c>
      <c r="C10" s="44" t="s">
        <v>956</v>
      </c>
    </row>
    <row r="11" spans="1:3" hidden="1">
      <c r="A11" s="18" t="s">
        <v>957</v>
      </c>
      <c r="B11" s="78" t="s">
        <v>958</v>
      </c>
      <c r="C11" s="44" t="s">
        <v>959</v>
      </c>
    </row>
    <row r="12" spans="1:3" hidden="1">
      <c r="A12" s="18" t="s">
        <v>960</v>
      </c>
      <c r="B12" s="77" t="s">
        <v>961</v>
      </c>
      <c r="C12" s="22" t="s">
        <v>962</v>
      </c>
    </row>
    <row r="13" spans="1:3" hidden="1">
      <c r="A13" s="18" t="s">
        <v>963</v>
      </c>
      <c r="B13" s="77" t="s">
        <v>964</v>
      </c>
      <c r="C13" s="22" t="s">
        <v>965</v>
      </c>
    </row>
    <row r="14" spans="1:3" hidden="1">
      <c r="A14" s="18" t="s">
        <v>966</v>
      </c>
      <c r="B14" s="77" t="s">
        <v>967</v>
      </c>
      <c r="C14" s="22" t="s">
        <v>968</v>
      </c>
    </row>
    <row r="15" spans="1:3" hidden="1">
      <c r="A15" s="18" t="s">
        <v>969</v>
      </c>
      <c r="B15" s="77" t="s">
        <v>970</v>
      </c>
      <c r="C15" s="22" t="s">
        <v>971</v>
      </c>
    </row>
    <row r="16" spans="1:3" hidden="1">
      <c r="A16" s="18" t="s">
        <v>972</v>
      </c>
      <c r="B16" s="77" t="s">
        <v>973</v>
      </c>
      <c r="C16" s="22" t="s">
        <v>974</v>
      </c>
    </row>
    <row r="17" spans="1:7" hidden="1">
      <c r="A17" s="18" t="s">
        <v>975</v>
      </c>
      <c r="B17" s="77" t="s">
        <v>976</v>
      </c>
      <c r="C17" s="22" t="s">
        <v>977</v>
      </c>
    </row>
    <row r="18" spans="1:7" hidden="1">
      <c r="A18" s="18" t="s">
        <v>978</v>
      </c>
      <c r="B18" s="77" t="s">
        <v>979</v>
      </c>
      <c r="C18" s="22" t="s">
        <v>980</v>
      </c>
    </row>
    <row r="19" spans="1:7" hidden="1">
      <c r="A19" s="18" t="s">
        <v>981</v>
      </c>
      <c r="B19" s="77" t="s">
        <v>982</v>
      </c>
      <c r="C19" s="22" t="s">
        <v>983</v>
      </c>
    </row>
    <row r="20" spans="1:7">
      <c r="A20" s="18" t="s">
        <v>984</v>
      </c>
      <c r="B20" s="78" t="s">
        <v>985</v>
      </c>
      <c r="C20" s="44" t="s">
        <v>986</v>
      </c>
    </row>
    <row r="21" spans="1:7">
      <c r="A21" s="18" t="s">
        <v>289</v>
      </c>
      <c r="B21" s="77" t="s">
        <v>987</v>
      </c>
      <c r="C21" s="22" t="s">
        <v>988</v>
      </c>
    </row>
    <row r="22" spans="1:7">
      <c r="G22" s="84"/>
    </row>
    <row r="23" spans="1:7">
      <c r="F23" s="83"/>
      <c r="G23" s="84"/>
    </row>
    <row r="24" spans="1:7">
      <c r="F24" s="83"/>
      <c r="G24" s="84"/>
    </row>
    <row r="25" spans="1:7">
      <c r="F25" s="83"/>
      <c r="G25" s="84"/>
    </row>
    <row r="26" spans="1:7">
      <c r="F26" s="83"/>
      <c r="G26" s="84"/>
    </row>
    <row r="27" spans="1:7">
      <c r="F27" s="83"/>
      <c r="G27" s="84"/>
    </row>
    <row r="28" spans="1:7">
      <c r="F28" s="83"/>
      <c r="G28" s="84"/>
    </row>
    <row r="29" spans="1:7">
      <c r="A29" s="73" t="s">
        <v>1000</v>
      </c>
      <c r="B29" s="73" t="s">
        <v>1008</v>
      </c>
      <c r="C29" s="73" t="s">
        <v>1009</v>
      </c>
      <c r="E29" s="73" t="s">
        <v>1000</v>
      </c>
      <c r="F29" s="82" t="s">
        <v>1014</v>
      </c>
      <c r="G29" s="85" t="s">
        <v>1015</v>
      </c>
    </row>
    <row r="30" spans="1:7">
      <c r="A30" s="73" t="s">
        <v>1001</v>
      </c>
      <c r="B30" s="91" t="s">
        <v>986</v>
      </c>
      <c r="C30" s="81" t="s">
        <v>992</v>
      </c>
      <c r="E30" s="73" t="s">
        <v>1001</v>
      </c>
      <c r="F30" s="83">
        <v>0.42799999999999999</v>
      </c>
      <c r="G30" s="84">
        <v>0.48199999999999998</v>
      </c>
    </row>
    <row r="31" spans="1:7">
      <c r="A31" s="73" t="s">
        <v>1007</v>
      </c>
      <c r="B31" s="91"/>
      <c r="C31" s="81" t="s">
        <v>287</v>
      </c>
      <c r="E31" s="73" t="s">
        <v>1007</v>
      </c>
      <c r="F31" s="83">
        <v>0.45300000000000001</v>
      </c>
      <c r="G31" s="84">
        <v>0.48199999999999998</v>
      </c>
    </row>
    <row r="32" spans="1:7">
      <c r="A32" s="73" t="s">
        <v>1006</v>
      </c>
      <c r="B32" s="91"/>
      <c r="C32" s="80" t="s">
        <v>999</v>
      </c>
      <c r="E32" s="73" t="s">
        <v>1006</v>
      </c>
      <c r="F32" s="83">
        <v>0.47799999999999998</v>
      </c>
      <c r="G32" s="84">
        <v>0.48199999999999998</v>
      </c>
    </row>
    <row r="33" spans="1:7">
      <c r="A33" s="73" t="s">
        <v>1013</v>
      </c>
      <c r="B33" s="91"/>
      <c r="C33" s="80" t="s">
        <v>994</v>
      </c>
      <c r="E33" s="73" t="s">
        <v>1013</v>
      </c>
      <c r="F33" s="83">
        <v>0.47899999999999998</v>
      </c>
      <c r="G33" s="84">
        <v>0.48199999999999998</v>
      </c>
    </row>
    <row r="34" spans="1:7">
      <c r="A34" s="73" t="s">
        <v>931</v>
      </c>
      <c r="B34" s="91"/>
      <c r="C34" s="80" t="s">
        <v>989</v>
      </c>
      <c r="E34" s="73" t="s">
        <v>931</v>
      </c>
      <c r="F34" s="83">
        <v>0.48199999999999998</v>
      </c>
      <c r="G34" s="84">
        <v>0.48199999999999998</v>
      </c>
    </row>
    <row r="35" spans="1:7">
      <c r="A35" s="73" t="s">
        <v>1012</v>
      </c>
      <c r="B35" s="91"/>
      <c r="C35" s="80" t="s">
        <v>996</v>
      </c>
      <c r="E35" s="73" t="s">
        <v>1012</v>
      </c>
      <c r="F35" s="83">
        <v>0.48299999999999998</v>
      </c>
      <c r="G35" s="84">
        <v>0.48199999999999998</v>
      </c>
    </row>
    <row r="36" spans="1:7">
      <c r="A36" s="73" t="s">
        <v>1010</v>
      </c>
      <c r="B36" s="91"/>
      <c r="C36" s="80" t="s">
        <v>990</v>
      </c>
      <c r="E36" s="73" t="s">
        <v>1010</v>
      </c>
      <c r="F36" s="83">
        <v>0.49199999999999999</v>
      </c>
      <c r="G36" s="84">
        <v>0.48199999999999998</v>
      </c>
    </row>
    <row r="37" spans="1:7">
      <c r="A37" s="73" t="s">
        <v>1011</v>
      </c>
      <c r="B37" s="91"/>
      <c r="C37" s="79" t="s">
        <v>991</v>
      </c>
      <c r="E37" s="73" t="s">
        <v>1011</v>
      </c>
      <c r="F37" s="83">
        <v>0.496</v>
      </c>
      <c r="G37" s="84">
        <v>0.48199999999999998</v>
      </c>
    </row>
    <row r="38" spans="1:7">
      <c r="A38" s="73" t="s">
        <v>1004</v>
      </c>
      <c r="B38" s="91"/>
      <c r="C38" s="79" t="s">
        <v>997</v>
      </c>
      <c r="E38" s="73" t="s">
        <v>1004</v>
      </c>
      <c r="F38" s="83">
        <v>0.5</v>
      </c>
      <c r="G38" s="84">
        <v>0.48199999999999998</v>
      </c>
    </row>
    <row r="39" spans="1:7">
      <c r="A39" s="73" t="s">
        <v>1002</v>
      </c>
      <c r="B39" s="91"/>
      <c r="C39" s="79" t="s">
        <v>993</v>
      </c>
      <c r="E39" s="73" t="s">
        <v>1002</v>
      </c>
      <c r="F39" s="83">
        <v>0.53</v>
      </c>
      <c r="G39" s="84">
        <v>0.48199999999999998</v>
      </c>
    </row>
    <row r="40" spans="1:7">
      <c r="A40" s="73" t="s">
        <v>1005</v>
      </c>
      <c r="B40" s="91"/>
      <c r="C40" s="79" t="s">
        <v>998</v>
      </c>
      <c r="E40" s="73" t="s">
        <v>1005</v>
      </c>
      <c r="F40" s="83">
        <v>0.53800000000000003</v>
      </c>
      <c r="G40" s="84">
        <v>0.48199999999999998</v>
      </c>
    </row>
    <row r="41" spans="1:7">
      <c r="A41" s="73" t="s">
        <v>1003</v>
      </c>
      <c r="B41" s="91"/>
      <c r="C41" s="79" t="s">
        <v>995</v>
      </c>
      <c r="E41" s="73" t="s">
        <v>1003</v>
      </c>
      <c r="F41" s="83">
        <v>0.54400000000000004</v>
      </c>
      <c r="G41" s="84">
        <v>0.48199999999999998</v>
      </c>
    </row>
    <row r="42" spans="1:7">
      <c r="F42" s="82" t="s">
        <v>1032</v>
      </c>
    </row>
    <row r="45" spans="1:7">
      <c r="E45" s="73" t="s">
        <v>1000</v>
      </c>
      <c r="F45" s="82" t="s">
        <v>1014</v>
      </c>
      <c r="G45" s="85" t="s">
        <v>1015</v>
      </c>
    </row>
    <row r="46" spans="1:7">
      <c r="E46" s="73" t="s">
        <v>1001</v>
      </c>
      <c r="F46" s="86">
        <v>42.8</v>
      </c>
      <c r="G46" s="86">
        <v>48.2</v>
      </c>
    </row>
    <row r="47" spans="1:7">
      <c r="E47" s="73" t="s">
        <v>1007</v>
      </c>
      <c r="F47" s="86">
        <v>45.3</v>
      </c>
      <c r="G47" s="86">
        <v>48.2</v>
      </c>
    </row>
    <row r="48" spans="1:7">
      <c r="E48" s="73" t="s">
        <v>1006</v>
      </c>
      <c r="F48" s="86">
        <v>47.8</v>
      </c>
      <c r="G48" s="86">
        <v>48.2</v>
      </c>
    </row>
    <row r="49" spans="5:8">
      <c r="E49" s="73" t="s">
        <v>1013</v>
      </c>
      <c r="F49" s="86">
        <v>47.9</v>
      </c>
      <c r="G49" s="86">
        <v>48.2</v>
      </c>
    </row>
    <row r="50" spans="5:8">
      <c r="E50" s="73" t="s">
        <v>931</v>
      </c>
      <c r="F50" s="86">
        <v>48.2</v>
      </c>
      <c r="G50" s="86">
        <v>48.2</v>
      </c>
    </row>
    <row r="51" spans="5:8">
      <c r="E51" s="73" t="s">
        <v>1012</v>
      </c>
      <c r="F51" s="86">
        <v>48.3</v>
      </c>
      <c r="G51" s="86">
        <v>48.2</v>
      </c>
    </row>
    <row r="52" spans="5:8">
      <c r="E52" s="73" t="s">
        <v>1010</v>
      </c>
      <c r="F52" s="86">
        <v>49.2</v>
      </c>
      <c r="G52" s="86">
        <v>48.2</v>
      </c>
    </row>
    <row r="53" spans="5:8">
      <c r="E53" s="73" t="s">
        <v>1011</v>
      </c>
      <c r="F53" s="86">
        <v>49.6</v>
      </c>
      <c r="G53" s="86">
        <v>48.2</v>
      </c>
    </row>
    <row r="54" spans="5:8">
      <c r="E54" s="73" t="s">
        <v>1004</v>
      </c>
      <c r="F54" s="86">
        <v>50</v>
      </c>
      <c r="G54" s="86">
        <v>48.2</v>
      </c>
    </row>
    <row r="55" spans="5:8">
      <c r="E55" s="73" t="s">
        <v>1002</v>
      </c>
      <c r="F55" s="86">
        <v>53</v>
      </c>
      <c r="G55" s="86">
        <v>48.2</v>
      </c>
    </row>
    <row r="56" spans="5:8">
      <c r="E56" s="73" t="s">
        <v>1005</v>
      </c>
      <c r="F56" s="86">
        <v>53.8</v>
      </c>
      <c r="G56" s="86">
        <v>48.2</v>
      </c>
    </row>
    <row r="57" spans="5:8">
      <c r="E57" s="73" t="s">
        <v>1003</v>
      </c>
      <c r="F57" s="86">
        <v>54.4</v>
      </c>
      <c r="G57" s="86">
        <v>48.2</v>
      </c>
    </row>
    <row r="62" spans="5:8">
      <c r="E62" s="73" t="s">
        <v>1000</v>
      </c>
      <c r="F62" s="82" t="s">
        <v>1014</v>
      </c>
      <c r="G62" s="85" t="s">
        <v>1016</v>
      </c>
      <c r="H62" s="73" t="s">
        <v>1017</v>
      </c>
    </row>
    <row r="63" spans="5:8">
      <c r="E63" s="73" t="s">
        <v>1001</v>
      </c>
      <c r="F63" s="86">
        <v>42.8</v>
      </c>
      <c r="G63" s="84">
        <f t="shared" ref="G63:G74" si="0">F63-48.2</f>
        <v>-5.4000000000000057</v>
      </c>
      <c r="H63" s="84">
        <f>IF(G63&gt;0, 0.482, 0.482+G63)</f>
        <v>-4.9180000000000055</v>
      </c>
    </row>
    <row r="64" spans="5:8">
      <c r="E64" s="73" t="s">
        <v>1007</v>
      </c>
      <c r="F64" s="86">
        <v>45.3</v>
      </c>
      <c r="G64" s="84">
        <f t="shared" si="0"/>
        <v>-2.9000000000000057</v>
      </c>
      <c r="H64" s="84">
        <f>M125</f>
        <v>0</v>
      </c>
    </row>
    <row r="65" spans="5:8">
      <c r="E65" s="73" t="s">
        <v>1006</v>
      </c>
      <c r="F65" s="86">
        <v>47.8</v>
      </c>
      <c r="G65" s="84">
        <f t="shared" si="0"/>
        <v>-0.40000000000000568</v>
      </c>
      <c r="H65" s="84">
        <f t="shared" ref="H65:H74" si="1">IF(G65&gt;0, 0.482, 0.482+G65)</f>
        <v>8.19999999999943E-2</v>
      </c>
    </row>
    <row r="66" spans="5:8">
      <c r="E66" s="73" t="s">
        <v>1013</v>
      </c>
      <c r="F66" s="86">
        <v>47.9</v>
      </c>
      <c r="G66" s="84">
        <f t="shared" si="0"/>
        <v>-0.30000000000000426</v>
      </c>
      <c r="H66" s="84">
        <f t="shared" si="1"/>
        <v>0.18199999999999572</v>
      </c>
    </row>
    <row r="67" spans="5:8">
      <c r="E67" s="73" t="s">
        <v>931</v>
      </c>
      <c r="F67" s="86">
        <v>48.2</v>
      </c>
      <c r="G67" s="84">
        <f t="shared" si="0"/>
        <v>0</v>
      </c>
      <c r="H67" s="84">
        <f t="shared" si="1"/>
        <v>0.48199999999999998</v>
      </c>
    </row>
    <row r="68" spans="5:8">
      <c r="E68" s="73" t="s">
        <v>1012</v>
      </c>
      <c r="F68" s="86">
        <v>48.3</v>
      </c>
      <c r="G68" s="84">
        <f t="shared" si="0"/>
        <v>9.9999999999994316E-2</v>
      </c>
      <c r="H68" s="84">
        <f t="shared" si="1"/>
        <v>0.48199999999999998</v>
      </c>
    </row>
    <row r="69" spans="5:8">
      <c r="E69" s="73" t="s">
        <v>1010</v>
      </c>
      <c r="F69" s="86">
        <v>49.2</v>
      </c>
      <c r="G69" s="84">
        <f t="shared" si="0"/>
        <v>1</v>
      </c>
      <c r="H69" s="84">
        <f t="shared" si="1"/>
        <v>0.48199999999999998</v>
      </c>
    </row>
    <row r="70" spans="5:8">
      <c r="E70" s="73" t="s">
        <v>1011</v>
      </c>
      <c r="F70" s="86">
        <v>49.6</v>
      </c>
      <c r="G70" s="84">
        <f t="shared" si="0"/>
        <v>1.3999999999999986</v>
      </c>
      <c r="H70" s="84">
        <f t="shared" si="1"/>
        <v>0.48199999999999998</v>
      </c>
    </row>
    <row r="71" spans="5:8">
      <c r="E71" s="73" t="s">
        <v>1004</v>
      </c>
      <c r="F71" s="86">
        <v>50</v>
      </c>
      <c r="G71" s="84">
        <f t="shared" si="0"/>
        <v>1.7999999999999972</v>
      </c>
      <c r="H71" s="84">
        <f t="shared" si="1"/>
        <v>0.48199999999999998</v>
      </c>
    </row>
    <row r="72" spans="5:8">
      <c r="E72" s="73" t="s">
        <v>1002</v>
      </c>
      <c r="F72" s="86">
        <v>53</v>
      </c>
      <c r="G72" s="84">
        <f t="shared" si="0"/>
        <v>4.7999999999999972</v>
      </c>
      <c r="H72" s="84">
        <f t="shared" si="1"/>
        <v>0.48199999999999998</v>
      </c>
    </row>
    <row r="73" spans="5:8">
      <c r="E73" s="73" t="s">
        <v>1005</v>
      </c>
      <c r="F73" s="86">
        <v>53.8</v>
      </c>
      <c r="G73" s="84">
        <f t="shared" si="0"/>
        <v>5.5999999999999943</v>
      </c>
      <c r="H73" s="84">
        <f t="shared" si="1"/>
        <v>0.48199999999999998</v>
      </c>
    </row>
    <row r="74" spans="5:8">
      <c r="E74" s="73" t="s">
        <v>1003</v>
      </c>
      <c r="F74" s="86">
        <v>54.4</v>
      </c>
      <c r="G74" s="84">
        <f t="shared" si="0"/>
        <v>6.1999999999999957</v>
      </c>
      <c r="H74" s="84">
        <f t="shared" si="1"/>
        <v>0.48199999999999998</v>
      </c>
    </row>
    <row r="84" spans="5:8">
      <c r="E84" s="73" t="s">
        <v>1000</v>
      </c>
      <c r="F84" s="82" t="s">
        <v>1014</v>
      </c>
      <c r="G84" s="85" t="s">
        <v>1018</v>
      </c>
      <c r="H84" s="73" t="s">
        <v>1019</v>
      </c>
    </row>
    <row r="85" spans="5:8">
      <c r="E85" s="73" t="s">
        <v>1001</v>
      </c>
      <c r="F85" s="86">
        <v>42.8</v>
      </c>
      <c r="G85" s="86">
        <f t="shared" ref="G85:G96" si="2">F85-48.2</f>
        <v>-5.4000000000000057</v>
      </c>
      <c r="H85" s="87">
        <v>48.2</v>
      </c>
    </row>
    <row r="86" spans="5:8">
      <c r="E86" s="73" t="s">
        <v>1007</v>
      </c>
      <c r="F86" s="86">
        <v>45.3</v>
      </c>
      <c r="G86" s="86">
        <f t="shared" si="2"/>
        <v>-2.9000000000000057</v>
      </c>
      <c r="H86" s="87">
        <v>48.2</v>
      </c>
    </row>
    <row r="87" spans="5:8">
      <c r="E87" s="73" t="s">
        <v>1006</v>
      </c>
      <c r="F87" s="86">
        <v>47.8</v>
      </c>
      <c r="G87" s="86">
        <f t="shared" si="2"/>
        <v>-0.40000000000000568</v>
      </c>
      <c r="H87" s="87">
        <v>48.2</v>
      </c>
    </row>
    <row r="88" spans="5:8">
      <c r="E88" s="73" t="s">
        <v>1013</v>
      </c>
      <c r="F88" s="86">
        <v>47.9</v>
      </c>
      <c r="G88" s="86">
        <f t="shared" si="2"/>
        <v>-0.30000000000000426</v>
      </c>
      <c r="H88" s="87">
        <v>48.2</v>
      </c>
    </row>
    <row r="89" spans="5:8">
      <c r="E89" s="73" t="s">
        <v>931</v>
      </c>
      <c r="F89" s="86">
        <v>48.2</v>
      </c>
      <c r="G89" s="86">
        <f t="shared" si="2"/>
        <v>0</v>
      </c>
      <c r="H89" s="87">
        <v>48.2</v>
      </c>
    </row>
    <row r="90" spans="5:8">
      <c r="E90" s="73" t="s">
        <v>1012</v>
      </c>
      <c r="F90" s="86">
        <v>48.3</v>
      </c>
      <c r="G90" s="86">
        <f t="shared" si="2"/>
        <v>9.9999999999994316E-2</v>
      </c>
      <c r="H90" s="87">
        <v>48.2</v>
      </c>
    </row>
    <row r="91" spans="5:8">
      <c r="E91" s="73" t="s">
        <v>1010</v>
      </c>
      <c r="F91" s="86">
        <v>49.2</v>
      </c>
      <c r="G91" s="86">
        <f t="shared" si="2"/>
        <v>1</v>
      </c>
      <c r="H91" s="87">
        <v>48.2</v>
      </c>
    </row>
    <row r="92" spans="5:8">
      <c r="E92" s="73" t="s">
        <v>1011</v>
      </c>
      <c r="F92" s="86">
        <v>49.6</v>
      </c>
      <c r="G92" s="86">
        <f t="shared" si="2"/>
        <v>1.3999999999999986</v>
      </c>
      <c r="H92" s="87">
        <v>48.2</v>
      </c>
    </row>
    <row r="93" spans="5:8">
      <c r="E93" s="73" t="s">
        <v>1004</v>
      </c>
      <c r="F93" s="86">
        <v>50</v>
      </c>
      <c r="G93" s="86">
        <f t="shared" si="2"/>
        <v>1.7999999999999972</v>
      </c>
      <c r="H93" s="87">
        <v>48.2</v>
      </c>
    </row>
    <row r="94" spans="5:8">
      <c r="E94" s="73" t="s">
        <v>1002</v>
      </c>
      <c r="F94" s="86">
        <v>53</v>
      </c>
      <c r="G94" s="86">
        <f t="shared" si="2"/>
        <v>4.7999999999999972</v>
      </c>
      <c r="H94" s="87">
        <v>48.2</v>
      </c>
    </row>
    <row r="95" spans="5:8">
      <c r="E95" s="73" t="s">
        <v>1005</v>
      </c>
      <c r="F95" s="86">
        <v>53.8</v>
      </c>
      <c r="G95" s="86">
        <f t="shared" si="2"/>
        <v>5.5999999999999943</v>
      </c>
      <c r="H95" s="87">
        <v>48.2</v>
      </c>
    </row>
    <row r="96" spans="5:8">
      <c r="E96" s="73" t="s">
        <v>1003</v>
      </c>
      <c r="F96" s="86">
        <v>54.4</v>
      </c>
      <c r="G96" s="86">
        <f t="shared" si="2"/>
        <v>6.1999999999999957</v>
      </c>
      <c r="H96" s="87">
        <v>48.2</v>
      </c>
    </row>
    <row r="123" spans="6:12">
      <c r="F123" s="73" t="s">
        <v>1000</v>
      </c>
      <c r="G123" s="82" t="s">
        <v>1014</v>
      </c>
      <c r="H123" s="85" t="s">
        <v>1018</v>
      </c>
      <c r="I123" s="73" t="s">
        <v>1019</v>
      </c>
      <c r="J123" s="73" t="s">
        <v>1020</v>
      </c>
      <c r="K123" s="73" t="s">
        <v>1021</v>
      </c>
      <c r="L123" s="73" t="s">
        <v>1022</v>
      </c>
    </row>
    <row r="124" spans="6:12">
      <c r="F124" s="73" t="s">
        <v>1001</v>
      </c>
      <c r="G124" s="86">
        <v>42.8</v>
      </c>
      <c r="H124" s="86">
        <f t="shared" ref="H124:H135" si="3">G124-48.2</f>
        <v>-5.4000000000000057</v>
      </c>
      <c r="I124" s="87">
        <v>48.2</v>
      </c>
      <c r="J124" s="88" t="e">
        <f t="shared" ref="J124:J135" si="4">IF(H124&gt;1, H124, NA())</f>
        <v>#N/A</v>
      </c>
      <c r="K124" s="73">
        <f t="shared" ref="K124:K135" si="5">IF(H124&lt;-1, H124, NA())</f>
        <v>-5.4000000000000057</v>
      </c>
      <c r="L124" s="73" t="e">
        <f t="shared" ref="L124:L135" si="6">IF(AND(H124&gt;=-1, H124&lt;=1), H124, NA())</f>
        <v>#N/A</v>
      </c>
    </row>
    <row r="125" spans="6:12">
      <c r="F125" s="73" t="s">
        <v>1007</v>
      </c>
      <c r="G125" s="86">
        <v>45.3</v>
      </c>
      <c r="H125" s="86">
        <f t="shared" si="3"/>
        <v>-2.9000000000000057</v>
      </c>
      <c r="I125" s="87">
        <v>48.2</v>
      </c>
      <c r="J125" s="88" t="e">
        <f t="shared" si="4"/>
        <v>#N/A</v>
      </c>
      <c r="K125" s="73">
        <f t="shared" si="5"/>
        <v>-2.9000000000000057</v>
      </c>
      <c r="L125" s="73" t="e">
        <f t="shared" si="6"/>
        <v>#N/A</v>
      </c>
    </row>
    <row r="126" spans="6:12">
      <c r="F126" s="73" t="s">
        <v>1006</v>
      </c>
      <c r="G126" s="86">
        <v>47.8</v>
      </c>
      <c r="H126" s="86">
        <f t="shared" si="3"/>
        <v>-0.40000000000000568</v>
      </c>
      <c r="I126" s="87">
        <v>48.2</v>
      </c>
      <c r="J126" s="88" t="e">
        <f t="shared" si="4"/>
        <v>#N/A</v>
      </c>
      <c r="K126" s="73" t="e">
        <f t="shared" si="5"/>
        <v>#N/A</v>
      </c>
      <c r="L126" s="73">
        <f t="shared" si="6"/>
        <v>-0.40000000000000568</v>
      </c>
    </row>
    <row r="127" spans="6:12">
      <c r="F127" s="73" t="s">
        <v>1013</v>
      </c>
      <c r="G127" s="86">
        <v>47.9</v>
      </c>
      <c r="H127" s="86">
        <f t="shared" si="3"/>
        <v>-0.30000000000000426</v>
      </c>
      <c r="I127" s="87">
        <v>48.2</v>
      </c>
      <c r="J127" s="88" t="e">
        <f t="shared" si="4"/>
        <v>#N/A</v>
      </c>
      <c r="K127" s="73" t="e">
        <f t="shared" si="5"/>
        <v>#N/A</v>
      </c>
      <c r="L127" s="73">
        <f t="shared" si="6"/>
        <v>-0.30000000000000426</v>
      </c>
    </row>
    <row r="128" spans="6:12">
      <c r="F128" s="73" t="s">
        <v>931</v>
      </c>
      <c r="G128" s="86">
        <v>48.2</v>
      </c>
      <c r="H128" s="86">
        <f t="shared" si="3"/>
        <v>0</v>
      </c>
      <c r="I128" s="87">
        <v>48.2</v>
      </c>
      <c r="J128" s="88" t="e">
        <f t="shared" si="4"/>
        <v>#N/A</v>
      </c>
      <c r="K128" s="73" t="e">
        <f t="shared" si="5"/>
        <v>#N/A</v>
      </c>
      <c r="L128" s="73">
        <f t="shared" si="6"/>
        <v>0</v>
      </c>
    </row>
    <row r="129" spans="6:12">
      <c r="F129" s="73" t="s">
        <v>1012</v>
      </c>
      <c r="G129" s="86">
        <v>48.3</v>
      </c>
      <c r="H129" s="86">
        <f t="shared" si="3"/>
        <v>9.9999999999994316E-2</v>
      </c>
      <c r="I129" s="87">
        <v>48.2</v>
      </c>
      <c r="J129" s="88" t="e">
        <f t="shared" si="4"/>
        <v>#N/A</v>
      </c>
      <c r="K129" s="73" t="e">
        <f t="shared" si="5"/>
        <v>#N/A</v>
      </c>
      <c r="L129" s="73">
        <f t="shared" si="6"/>
        <v>9.9999999999994316E-2</v>
      </c>
    </row>
    <row r="130" spans="6:12">
      <c r="F130" s="73" t="s">
        <v>1010</v>
      </c>
      <c r="G130" s="86">
        <v>49.2</v>
      </c>
      <c r="H130" s="86">
        <f t="shared" si="3"/>
        <v>1</v>
      </c>
      <c r="I130" s="87">
        <v>48.2</v>
      </c>
      <c r="J130" s="88" t="e">
        <f t="shared" si="4"/>
        <v>#N/A</v>
      </c>
      <c r="K130" s="73" t="e">
        <f t="shared" si="5"/>
        <v>#N/A</v>
      </c>
      <c r="L130" s="73">
        <f t="shared" si="6"/>
        <v>1</v>
      </c>
    </row>
    <row r="131" spans="6:12">
      <c r="F131" s="73" t="s">
        <v>1011</v>
      </c>
      <c r="G131" s="86">
        <v>49.6</v>
      </c>
      <c r="H131" s="86">
        <f t="shared" si="3"/>
        <v>1.3999999999999986</v>
      </c>
      <c r="I131" s="87">
        <v>48.2</v>
      </c>
      <c r="J131" s="88">
        <f t="shared" si="4"/>
        <v>1.3999999999999986</v>
      </c>
      <c r="K131" s="73" t="e">
        <f t="shared" si="5"/>
        <v>#N/A</v>
      </c>
      <c r="L131" s="73" t="e">
        <f t="shared" si="6"/>
        <v>#N/A</v>
      </c>
    </row>
    <row r="132" spans="6:12">
      <c r="F132" s="73" t="s">
        <v>1004</v>
      </c>
      <c r="G132" s="86">
        <v>50</v>
      </c>
      <c r="H132" s="86">
        <f t="shared" si="3"/>
        <v>1.7999999999999972</v>
      </c>
      <c r="I132" s="87">
        <v>48.2</v>
      </c>
      <c r="J132" s="88">
        <f t="shared" si="4"/>
        <v>1.7999999999999972</v>
      </c>
      <c r="K132" s="73" t="e">
        <f t="shared" si="5"/>
        <v>#N/A</v>
      </c>
      <c r="L132" s="73" t="e">
        <f t="shared" si="6"/>
        <v>#N/A</v>
      </c>
    </row>
    <row r="133" spans="6:12">
      <c r="F133" s="73" t="s">
        <v>1002</v>
      </c>
      <c r="G133" s="86">
        <v>53</v>
      </c>
      <c r="H133" s="86">
        <f t="shared" si="3"/>
        <v>4.7999999999999972</v>
      </c>
      <c r="I133" s="87">
        <v>48.2</v>
      </c>
      <c r="J133" s="88">
        <f t="shared" si="4"/>
        <v>4.7999999999999972</v>
      </c>
      <c r="K133" s="73" t="e">
        <f t="shared" si="5"/>
        <v>#N/A</v>
      </c>
      <c r="L133" s="73" t="e">
        <f t="shared" si="6"/>
        <v>#N/A</v>
      </c>
    </row>
    <row r="134" spans="6:12">
      <c r="F134" s="73" t="s">
        <v>1005</v>
      </c>
      <c r="G134" s="86">
        <v>53.8</v>
      </c>
      <c r="H134" s="86">
        <f t="shared" si="3"/>
        <v>5.5999999999999943</v>
      </c>
      <c r="I134" s="87">
        <v>48.2</v>
      </c>
      <c r="J134" s="88">
        <f t="shared" si="4"/>
        <v>5.5999999999999943</v>
      </c>
      <c r="K134" s="73" t="e">
        <f t="shared" si="5"/>
        <v>#N/A</v>
      </c>
      <c r="L134" s="73" t="e">
        <f t="shared" si="6"/>
        <v>#N/A</v>
      </c>
    </row>
    <row r="135" spans="6:12">
      <c r="F135" s="73" t="s">
        <v>1003</v>
      </c>
      <c r="G135" s="86">
        <v>54.4</v>
      </c>
      <c r="H135" s="86">
        <f t="shared" si="3"/>
        <v>6.1999999999999957</v>
      </c>
      <c r="I135" s="87">
        <v>48.2</v>
      </c>
      <c r="J135" s="88">
        <f t="shared" si="4"/>
        <v>6.1999999999999957</v>
      </c>
      <c r="K135" s="73" t="e">
        <f t="shared" si="5"/>
        <v>#N/A</v>
      </c>
      <c r="L135" s="73" t="e">
        <f t="shared" si="6"/>
        <v>#N/A</v>
      </c>
    </row>
    <row r="139" spans="6:12">
      <c r="F139" s="73"/>
    </row>
    <row r="140" spans="6:12">
      <c r="F140" s="73"/>
    </row>
    <row r="141" spans="6:12">
      <c r="F141" s="73"/>
    </row>
    <row r="142" spans="6:12">
      <c r="F142" s="73"/>
    </row>
    <row r="143" spans="6:12">
      <c r="F143" s="73"/>
    </row>
    <row r="144" spans="6:12">
      <c r="F144" s="73"/>
    </row>
    <row r="145" spans="6:6">
      <c r="F145" s="73"/>
    </row>
    <row r="146" spans="6:6">
      <c r="F146" s="73"/>
    </row>
    <row r="147" spans="6:6">
      <c r="F147" s="73"/>
    </row>
    <row r="148" spans="6:6">
      <c r="F148" s="73"/>
    </row>
    <row r="149" spans="6:6">
      <c r="F149" s="73"/>
    </row>
    <row r="150" spans="6:6">
      <c r="F150" s="73"/>
    </row>
    <row r="151" spans="6:6">
      <c r="F151" s="73"/>
    </row>
    <row r="178" spans="1:6" ht="15" thickBot="1">
      <c r="A178" s="92"/>
      <c r="B178" s="92"/>
      <c r="C178" s="92"/>
    </row>
    <row r="179" spans="1:6" ht="35" thickBot="1">
      <c r="A179" s="89" t="s">
        <v>139</v>
      </c>
      <c r="B179" s="89" t="s">
        <v>1025</v>
      </c>
      <c r="C179" s="89" t="s">
        <v>1026</v>
      </c>
    </row>
    <row r="180" spans="1:6" ht="15" thickBot="1">
      <c r="A180" s="89" t="s">
        <v>240</v>
      </c>
      <c r="B180" s="90">
        <v>83.07</v>
      </c>
      <c r="C180" s="90">
        <v>82.56</v>
      </c>
      <c r="D180" s="89"/>
      <c r="E180" s="90"/>
      <c r="F180" s="90"/>
    </row>
    <row r="181" spans="1:6" ht="23.5" thickBot="1">
      <c r="A181" s="89" t="s">
        <v>930</v>
      </c>
      <c r="B181" s="90">
        <v>105.61</v>
      </c>
      <c r="C181" s="90">
        <v>108.57</v>
      </c>
      <c r="D181" s="89"/>
      <c r="E181" s="90"/>
      <c r="F181" s="90"/>
    </row>
    <row r="182" spans="1:6" ht="15" thickBot="1">
      <c r="A182" s="89" t="s">
        <v>929</v>
      </c>
      <c r="B182" s="90">
        <v>8.68</v>
      </c>
      <c r="C182" s="90">
        <v>9.2100000000000009</v>
      </c>
    </row>
    <row r="183" spans="1:6" ht="23.5" thickBot="1">
      <c r="A183" s="89" t="s">
        <v>984</v>
      </c>
      <c r="B183" s="90">
        <v>44.4</v>
      </c>
      <c r="C183" s="90">
        <v>48.2</v>
      </c>
    </row>
    <row r="184" spans="1:6" ht="23.5" thickBot="1">
      <c r="A184" s="89" t="s">
        <v>289</v>
      </c>
      <c r="B184" s="90">
        <v>54.46</v>
      </c>
      <c r="C184" s="90">
        <v>52.59</v>
      </c>
    </row>
    <row r="185" spans="1:6" ht="15" thickBot="1">
      <c r="A185" s="89" t="s">
        <v>941</v>
      </c>
      <c r="B185" s="90">
        <v>4.3499999999999996</v>
      </c>
      <c r="C185" s="90">
        <v>5.49</v>
      </c>
    </row>
    <row r="186" spans="1:6" ht="15" thickBot="1">
      <c r="A186" s="89" t="s">
        <v>1024</v>
      </c>
      <c r="B186" s="90">
        <v>6.1</v>
      </c>
      <c r="C186" s="90">
        <v>5</v>
      </c>
    </row>
    <row r="187" spans="1:6" ht="15" thickBot="1">
      <c r="A187" s="89" t="s">
        <v>1023</v>
      </c>
      <c r="B187" s="90">
        <v>32.9</v>
      </c>
      <c r="C187" s="90">
        <v>30.1</v>
      </c>
    </row>
    <row r="188" spans="1:6" ht="15" thickBot="1">
      <c r="A188" s="89" t="s">
        <v>954</v>
      </c>
      <c r="B188" s="90">
        <v>46</v>
      </c>
      <c r="C188" s="90">
        <v>43.8</v>
      </c>
    </row>
    <row r="190" spans="1:6" ht="15" thickBot="1">
      <c r="A190" s="92"/>
      <c r="B190" s="92"/>
      <c r="C190" s="92"/>
    </row>
    <row r="191" spans="1:6" ht="15" thickBot="1">
      <c r="A191" s="89"/>
      <c r="B191" s="89"/>
      <c r="C191" s="89"/>
    </row>
    <row r="192" spans="1:6" ht="15" thickBot="1">
      <c r="A192" s="89"/>
      <c r="B192" s="89"/>
      <c r="C192" s="89"/>
    </row>
    <row r="193" spans="1:11" ht="15" thickBot="1">
      <c r="A193" s="89"/>
      <c r="B193" s="89"/>
      <c r="C193" s="89"/>
    </row>
    <row r="194" spans="1:11" ht="15" thickBot="1">
      <c r="A194" s="89"/>
      <c r="B194" s="89"/>
      <c r="C194" s="89"/>
    </row>
    <row r="195" spans="1:11" ht="15" thickBot="1">
      <c r="A195" s="89"/>
      <c r="B195" s="89"/>
      <c r="C195" s="89"/>
    </row>
    <row r="196" spans="1:11" ht="15" thickBot="1">
      <c r="A196" s="89"/>
      <c r="B196" s="89"/>
      <c r="C196" s="89"/>
    </row>
    <row r="197" spans="1:11" ht="15" thickBot="1">
      <c r="A197" s="89"/>
      <c r="B197" s="89"/>
      <c r="C197" s="89"/>
    </row>
    <row r="198" spans="1:11" ht="15" thickBot="1">
      <c r="A198" s="89"/>
      <c r="B198" s="89"/>
      <c r="C198" s="89"/>
    </row>
    <row r="199" spans="1:11" ht="15" thickBot="1">
      <c r="A199" s="89"/>
      <c r="B199" s="89"/>
      <c r="C199" s="89"/>
    </row>
    <row r="200" spans="1:11" ht="15" thickBot="1">
      <c r="A200" s="89"/>
      <c r="B200" s="89"/>
      <c r="C200" s="89"/>
    </row>
    <row r="201" spans="1:11" ht="15" thickBot="1">
      <c r="A201" s="89"/>
      <c r="B201" s="89"/>
      <c r="C201" s="89"/>
    </row>
    <row r="202" spans="1:11" ht="15" thickBot="1">
      <c r="A202" s="89"/>
      <c r="B202" s="89"/>
      <c r="C202" s="89"/>
    </row>
    <row r="203" spans="1:11" ht="23.5" thickBot="1">
      <c r="E203" s="89" t="s">
        <v>941</v>
      </c>
      <c r="F203" s="90">
        <v>4.3499999999999996</v>
      </c>
      <c r="G203" s="90">
        <v>5.49</v>
      </c>
    </row>
    <row r="204" spans="1:11" ht="35" thickBot="1">
      <c r="E204" s="89" t="s">
        <v>1024</v>
      </c>
      <c r="F204" s="90">
        <v>6.1</v>
      </c>
      <c r="G204" s="90">
        <v>5</v>
      </c>
      <c r="I204" s="89" t="s">
        <v>1024</v>
      </c>
      <c r="J204" s="90">
        <v>6.1</v>
      </c>
      <c r="K204" s="90">
        <v>5</v>
      </c>
    </row>
    <row r="205" spans="1:11" ht="35" thickBot="1">
      <c r="E205" s="89" t="s">
        <v>1023</v>
      </c>
      <c r="F205" s="90">
        <v>32.9</v>
      </c>
      <c r="G205" s="90">
        <v>30.1</v>
      </c>
      <c r="I205" s="89" t="s">
        <v>1023</v>
      </c>
      <c r="J205" s="90">
        <v>32.9</v>
      </c>
      <c r="K205" s="90">
        <v>30.1</v>
      </c>
    </row>
    <row r="206" spans="1:11" ht="35" thickBot="1">
      <c r="E206" s="89" t="s">
        <v>954</v>
      </c>
      <c r="F206" s="90">
        <v>46</v>
      </c>
      <c r="G206" s="90">
        <v>43.8</v>
      </c>
      <c r="I206" s="89" t="s">
        <v>954</v>
      </c>
      <c r="J206" s="90">
        <v>46</v>
      </c>
      <c r="K206" s="90">
        <v>43.8</v>
      </c>
    </row>
  </sheetData>
  <mergeCells count="3">
    <mergeCell ref="B30:B41"/>
    <mergeCell ref="A178:C178"/>
    <mergeCell ref="A190:C190"/>
  </mergeCells>
  <conditionalFormatting sqref="G22:G41 C30:C41 A1:C21 B30 F30 G45 F46 G62:G74 H63:H74 G84 F85 H123 G124 F63">
    <cfRule type="cellIs" dxfId="0" priority="48" operator="lessThan">
      <formula>0.05</formula>
    </cfRule>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dimension ref="E5:F12"/>
  <sheetViews>
    <sheetView workbookViewId="0">
      <selection activeCell="J8" sqref="J8"/>
    </sheetView>
  </sheetViews>
  <sheetFormatPr defaultRowHeight="14.5"/>
  <sheetData>
    <row r="5" spans="5:6">
      <c r="E5" t="s">
        <v>1027</v>
      </c>
    </row>
    <row r="7" spans="5:6">
      <c r="E7" t="s">
        <v>1028</v>
      </c>
    </row>
    <row r="9" spans="5:6">
      <c r="E9" s="7" t="s">
        <v>1029</v>
      </c>
    </row>
    <row r="11" spans="5:6">
      <c r="F11" t="s">
        <v>1030</v>
      </c>
    </row>
    <row r="12" spans="5:6">
      <c r="F12" t="s">
        <v>1031</v>
      </c>
    </row>
  </sheetData>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Munkalapok</vt:lpstr>
      </vt:variant>
      <vt:variant>
        <vt:i4>7</vt:i4>
      </vt:variant>
    </vt:vector>
  </HeadingPairs>
  <TitlesOfParts>
    <vt:vector size="7" baseType="lpstr">
      <vt:lpstr>overview</vt:lpstr>
      <vt:lpstr>pam_goldstd</vt:lpstr>
      <vt:lpstr>pam_default</vt:lpstr>
      <vt:lpstr>hclust_ward</vt:lpstr>
      <vt:lpstr>bl results eval</vt:lpstr>
      <vt:lpstr>Munka1</vt:lpstr>
      <vt:lpstr>Munka2</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2006-10-17T13:40:18Z</dcterms:created>
  <dcterms:modified xsi:type="dcterms:W3CDTF">2025-10-09T13:41:37Z</dcterms:modified>
</cp:coreProperties>
</file>